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ГЗ\отчет 1 кв 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6" i="1" l="1"/>
  <c r="J25" i="1" l="1"/>
  <c r="J49" i="1"/>
  <c r="I49" i="1"/>
  <c r="I42" i="1" s="1"/>
  <c r="K48" i="1"/>
  <c r="L48" i="1" s="1"/>
  <c r="K47" i="1"/>
  <c r="K46" i="1"/>
  <c r="K45" i="1"/>
  <c r="K44" i="1"/>
  <c r="K43" i="1"/>
  <c r="J42" i="1"/>
  <c r="K41" i="1"/>
  <c r="L41" i="1" s="1"/>
  <c r="K40" i="1"/>
  <c r="K39" i="1"/>
  <c r="K38" i="1"/>
  <c r="K37" i="1"/>
  <c r="K36" i="1"/>
  <c r="J35" i="1"/>
  <c r="K34" i="1"/>
  <c r="L34" i="1" s="1"/>
  <c r="K33" i="1"/>
  <c r="K32" i="1"/>
  <c r="K31" i="1"/>
  <c r="I30" i="1"/>
  <c r="K29" i="1"/>
  <c r="L29" i="1" s="1"/>
  <c r="K28" i="1"/>
  <c r="K27" i="1"/>
  <c r="K26" i="1"/>
  <c r="I25" i="1"/>
  <c r="K24" i="1"/>
  <c r="L24" i="1" s="1"/>
  <c r="K23" i="1"/>
  <c r="K22" i="1"/>
  <c r="K21" i="1"/>
  <c r="J20" i="1"/>
  <c r="K19" i="1"/>
  <c r="L19" i="1" s="1"/>
  <c r="K18" i="1"/>
  <c r="K17" i="1"/>
  <c r="K16" i="1"/>
  <c r="K15" i="1"/>
  <c r="K14" i="1"/>
  <c r="J13" i="1"/>
  <c r="K12" i="1"/>
  <c r="L12" i="1" s="1"/>
  <c r="K11" i="1"/>
  <c r="K10" i="1"/>
  <c r="K9" i="1"/>
  <c r="K8" i="1"/>
  <c r="K7" i="1"/>
  <c r="I6" i="1"/>
  <c r="J30" i="1" l="1"/>
  <c r="K30" i="1" s="1"/>
  <c r="L30" i="1" s="1"/>
  <c r="O30" i="1" s="1"/>
  <c r="P30" i="1" s="1"/>
  <c r="K25" i="1"/>
  <c r="L25" i="1" s="1"/>
  <c r="O25" i="1" s="1"/>
  <c r="P25" i="1" s="1"/>
  <c r="I13" i="1"/>
  <c r="I20" i="1"/>
  <c r="K20" i="1"/>
  <c r="L20" i="1" s="1"/>
  <c r="O20" i="1" s="1"/>
  <c r="K6" i="1"/>
  <c r="L6" i="1" s="1"/>
  <c r="O6" i="1" s="1"/>
  <c r="K13" i="1"/>
  <c r="L13" i="1" s="1"/>
  <c r="O13" i="1" s="1"/>
  <c r="P13" i="1" s="1"/>
  <c r="I35" i="1"/>
  <c r="K35" i="1" s="1"/>
  <c r="L35" i="1" s="1"/>
  <c r="O35" i="1" s="1"/>
  <c r="P35" i="1" s="1"/>
  <c r="K42" i="1"/>
  <c r="L42" i="1" s="1"/>
  <c r="O42" i="1" s="1"/>
  <c r="P42" i="1" s="1"/>
  <c r="K49" i="1"/>
  <c r="Q35" i="1" l="1"/>
  <c r="P20" i="1"/>
  <c r="Q20" i="1" s="1"/>
  <c r="P6" i="1"/>
  <c r="Q6" i="1" s="1"/>
  <c r="R6" i="1" l="1"/>
</calcChain>
</file>

<file path=xl/sharedStrings.xml><?xml version="1.0" encoding="utf-8"?>
<sst xmlns="http://schemas.openxmlformats.org/spreadsheetml/2006/main" count="225" uniqueCount="62">
  <si>
    <t>Наименование учреждения, оказывающего услугу (выполняющего работу)</t>
  </si>
  <si>
    <t>ИНН учреждения, оказывающего услугу (выполняющего работу)</t>
  </si>
  <si>
    <t>Код государственной услуги (работы)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</si>
  <si>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</si>
  <si>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</si>
  <si>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</si>
  <si>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</si>
  <si>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Ед.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</si>
  <si>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</si>
  <si>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</si>
  <si>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гос. задания по каждому показателю</t>
  </si>
  <si>
    <t>Сводная оценка выполнения гос. задания по  показателям (качества, объема)</t>
  </si>
  <si>
    <t>Причины отклонений значений от запланированных</t>
  </si>
  <si>
    <t>Источник информации о фактическом значении показателя</t>
  </si>
  <si>
    <t xml:space="preserve">Оценка итоговая расчетная </t>
  </si>
  <si>
    <t>количество услуг</t>
  </si>
  <si>
    <t>Оценка итоговая по каждой услуге (работе)</t>
  </si>
  <si>
    <t>Оценка итоговая по учреждению</t>
  </si>
  <si>
    <t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</si>
  <si>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>АЭ25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</si>
  <si>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</si>
  <si>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услуга</t>
  </si>
  <si>
    <t>Показатель качества</t>
  </si>
  <si>
    <t>1.Доля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</si>
  <si>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</si>
  <si>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Регистр получателей социальных услуг</t>
  </si>
  <si>
    <t>2. Количество нарушений санитарного законодательства в отчетном году, выявленных при проведении проверок</t>
  </si>
  <si>
    <t>единицы</t>
  </si>
  <si>
    <t>акты проверок (предписаний) надзорных органов</t>
  </si>
  <si>
    <t>3.Удовлетворенность получателей социальных услуг в оказанных социальных услугах</t>
  </si>
  <si>
    <t>информация учредителя (отчет о проведении "Декады качества")</t>
  </si>
  <si>
    <t>4. Укомплектование организации специалистами, оказывающими социальные услуги</t>
  </si>
  <si>
    <t>штатное расписание; среднесписочная численность за год, чел</t>
  </si>
  <si>
    <t>5. Доступность получения социальных услуг в организации</t>
  </si>
  <si>
    <t>информация учреждения</t>
  </si>
  <si>
    <t xml:space="preserve">6. Повышение качества социальных услуг и эффективности их оказания </t>
  </si>
  <si>
    <t>Показатель объема</t>
  </si>
  <si>
    <t xml:space="preserve">1. Численность граждан, получивших социальные услуги </t>
  </si>
  <si>
    <t>чел.</t>
  </si>
  <si>
    <t>АЭ21</t>
  </si>
  <si>
    <t>АЭ26</t>
  </si>
  <si>
    <t>Предоставление социального обслуживания в форме социального обслуживания на дому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</si>
  <si>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2.Удовлетворенность получателей социальных услуг в оказанных социальных услугах</t>
  </si>
  <si>
    <t>3. Укомплектование организации специалистами, оказывающими социальные услуги</t>
  </si>
  <si>
    <t xml:space="preserve">4. Повышение качества социальных услуг и эффективности их оказания </t>
  </si>
  <si>
    <t>АЭ22</t>
  </si>
  <si>
    <t>отклонений нет</t>
  </si>
  <si>
    <t>отклонений нет; в опросе по "Декаде качества" приняли участие  588   респондента- все 100% удовлетворены качеством оказания услуг</t>
  </si>
  <si>
    <t>отклонений нет, общее количество штатных единиц основного профиля 54,75, фактически замещено 49,5</t>
  </si>
  <si>
    <t>отклонений нет; согласно плана мероприятий  по повышению качества и эффективности деятельности учреждения выполнены все пункты за отчетный период</t>
  </si>
  <si>
    <t>государственное задание выполнено на 31.12.2023</t>
  </si>
  <si>
    <t>АЭ27</t>
  </si>
  <si>
    <t>АЭ24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</si>
  <si>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т.ч. детей-инвалидов</t>
  </si>
  <si>
    <t>АЭ20</t>
  </si>
  <si>
    <t>Итого:</t>
  </si>
  <si>
    <t xml:space="preserve">Численность граждан, получивших социальные услуги </t>
  </si>
  <si>
    <t>Директор учреждения</t>
  </si>
  <si>
    <t>____________О.В. Чикунова</t>
  </si>
  <si>
    <t>(подпись)</t>
  </si>
  <si>
    <t>м.п.</t>
  </si>
  <si>
    <t>Отчет о фактическом исполнении государственных заданий краевыми государственными учреждениями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</si>
</sst>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2"/>
      <name val="Times New Roman"/>
      <charset val="204"/>
    </font>
    <font>
      <b/>
      <sz val="16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sz val="16"/>
      <name val="Times New Roman"/>
      <charset val="204"/>
    </font>
    <font>
      <b/>
      <sz val="9"/>
      <name val="Courier New"/>
      <charset val="204"/>
    </font>
    <font>
      <b/>
      <sz val="14"/>
      <name val="Times New Roman"/>
      <charset val="204"/>
    </font>
    <font>
      <sz val="9"/>
      <name val="Times New Roman"/>
      <charset val="204"/>
    </font>
    <font>
      <b/>
      <sz val="10"/>
      <name val="Times New Roman"/>
      <charset val="204"/>
    </font>
    <font>
      <sz val="14"/>
      <color rgb="FFFF0000"/>
      <name val="Arial Cyr"/>
      <charset val="204"/>
    </font>
    <font>
      <sz val="14"/>
      <name val="Times New Roman"/>
      <charset val="204"/>
    </font>
    <font>
      <b/>
      <sz val="14"/>
      <name val="Arial Cyr"/>
      <charset val="204"/>
    </font>
    <font>
      <sz val="9"/>
      <name val="Times New Roman"/>
      <charset val="204"/>
    </font>
    <font>
      <sz val="10"/>
      <name val="Arial Cyr"/>
      <charset val="204"/>
    </font>
    <font>
      <sz val="11"/>
      <color theme="1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9" fillId="0" borderId="0"/>
    <xf numFmtId="0" fontId="20" fillId="0" borderId="0"/>
    <xf numFmtId="0" fontId="19" fillId="0" borderId="0"/>
  </cellStyleXfs>
  <cellXfs count="13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3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 applyAlignment="1">
      <alignment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3" borderId="0" xfId="0" applyFont="1" applyFill="1" applyAlignment="1">
      <alignment horizontal="center" vertical="top"/>
    </xf>
    <xf numFmtId="0" fontId="11" fillId="3" borderId="0" xfId="0" applyFont="1" applyFill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0" applyFont="1"/>
    <xf numFmtId="0" fontId="8" fillId="3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13" fillId="2" borderId="7" xfId="3" applyFont="1" applyFill="1" applyBorder="1" applyAlignment="1" applyProtection="1">
      <alignment horizontal="left" vertical="center" wrapText="1"/>
      <protection locked="0"/>
    </xf>
    <xf numFmtId="0" fontId="13" fillId="3" borderId="2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 applyProtection="1">
      <alignment horizontal="left" vertical="center" wrapText="1"/>
      <protection locked="0"/>
    </xf>
    <xf numFmtId="0" fontId="13" fillId="3" borderId="27" xfId="0" applyFont="1" applyFill="1" applyBorder="1" applyAlignment="1">
      <alignment horizontal="left" vertical="center" wrapText="1"/>
    </xf>
    <xf numFmtId="0" fontId="13" fillId="2" borderId="7" xfId="1" applyFont="1" applyFill="1" applyBorder="1" applyAlignment="1" applyProtection="1">
      <alignment horizontal="left" vertical="center" wrapText="1"/>
      <protection locked="0"/>
    </xf>
    <xf numFmtId="0" fontId="13" fillId="2" borderId="1" xfId="1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>
      <alignment horizontal="center" vertical="center"/>
    </xf>
    <xf numFmtId="0" fontId="13" fillId="2" borderId="14" xfId="1" applyFont="1" applyFill="1" applyBorder="1" applyAlignment="1" applyProtection="1">
      <alignment horizontal="left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/>
      <protection locked="0"/>
    </xf>
    <xf numFmtId="2" fontId="8" fillId="5" borderId="7" xfId="0" applyNumberFormat="1" applyFont="1" applyFill="1" applyBorder="1" applyAlignment="1" applyProtection="1">
      <alignment horizontal="center" vertical="center"/>
      <protection locked="0"/>
    </xf>
    <xf numFmtId="0" fontId="13" fillId="5" borderId="7" xfId="1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3" fillId="5" borderId="1" xfId="1" applyFont="1" applyFill="1" applyBorder="1" applyAlignment="1" applyProtection="1">
      <alignment horizontal="left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13" fillId="5" borderId="14" xfId="1" applyFont="1" applyFill="1" applyBorder="1" applyAlignment="1" applyProtection="1">
      <alignment horizontal="left" vertical="center" wrapText="1"/>
      <protection locked="0"/>
    </xf>
    <xf numFmtId="0" fontId="13" fillId="5" borderId="7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3" fillId="5" borderId="14" xfId="0" applyFont="1" applyFill="1" applyBorder="1" applyAlignment="1" applyProtection="1">
      <alignment horizontal="left" vertical="center" wrapText="1"/>
      <protection locked="0"/>
    </xf>
    <xf numFmtId="2" fontId="8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Alignment="1" applyProtection="1">
      <alignment horizontal="left"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 applyProtection="1">
      <alignment horizontal="left" vertical="center" wrapText="1"/>
      <protection locked="0"/>
    </xf>
    <xf numFmtId="0" fontId="13" fillId="3" borderId="23" xfId="0" applyFont="1" applyFill="1" applyBorder="1" applyAlignment="1">
      <alignment horizontal="left" vertical="center" wrapText="1"/>
    </xf>
    <xf numFmtId="0" fontId="0" fillId="0" borderId="1" xfId="0" applyBorder="1"/>
    <xf numFmtId="0" fontId="0" fillId="3" borderId="22" xfId="0" applyFill="1" applyBorder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8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0" borderId="1" xfId="0" applyFont="1" applyBorder="1" applyAlignment="1">
      <alignment horizontal="center" vertical="center" wrapText="1"/>
    </xf>
    <xf numFmtId="0" fontId="0" fillId="3" borderId="10" xfId="0" applyFill="1" applyBorder="1"/>
    <xf numFmtId="2" fontId="5" fillId="7" borderId="1" xfId="0" applyNumberFormat="1" applyFont="1" applyFill="1" applyBorder="1" applyAlignment="1">
      <alignment horizontal="center" vertical="center" textRotation="90"/>
    </xf>
    <xf numFmtId="2" fontId="5" fillId="7" borderId="2" xfId="0" applyNumberFormat="1" applyFont="1" applyFill="1" applyBorder="1" applyAlignment="1">
      <alignment horizontal="center" vertical="center" textRotation="90"/>
    </xf>
    <xf numFmtId="164" fontId="14" fillId="3" borderId="29" xfId="0" applyNumberFormat="1" applyFont="1" applyFill="1" applyBorder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3" borderId="3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textRotation="90"/>
    </xf>
    <xf numFmtId="2" fontId="5" fillId="5" borderId="1" xfId="0" applyNumberFormat="1" applyFont="1" applyFill="1" applyBorder="1" applyAlignment="1">
      <alignment horizontal="center" vertical="center" textRotation="90"/>
    </xf>
    <xf numFmtId="2" fontId="5" fillId="6" borderId="1" xfId="0" applyNumberFormat="1" applyFont="1" applyFill="1" applyBorder="1" applyAlignment="1">
      <alignment horizontal="center" vertical="center" textRotation="90"/>
    </xf>
    <xf numFmtId="2" fontId="5" fillId="6" borderId="2" xfId="0" applyNumberFormat="1" applyFont="1" applyFill="1" applyBorder="1" applyAlignment="1">
      <alignment horizontal="center" vertical="center" textRotation="90"/>
    </xf>
    <xf numFmtId="164" fontId="14" fillId="3" borderId="22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2" fontId="14" fillId="3" borderId="25" xfId="0" applyNumberFormat="1" applyFont="1" applyFill="1" applyBorder="1" applyAlignment="1">
      <alignment horizontal="center" vertical="center" wrapText="1"/>
    </xf>
    <xf numFmtId="2" fontId="14" fillId="3" borderId="26" xfId="0" applyNumberFormat="1" applyFont="1" applyFill="1" applyBorder="1" applyAlignment="1">
      <alignment horizontal="center" vertical="center" wrapText="1"/>
    </xf>
    <xf numFmtId="2" fontId="14" fillId="3" borderId="28" xfId="0" applyNumberFormat="1" applyFont="1" applyFill="1" applyBorder="1" applyAlignment="1">
      <alignment horizontal="center" vertical="center" wrapText="1"/>
    </xf>
    <xf numFmtId="164" fontId="14" fillId="3" borderId="25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3" borderId="28" xfId="0" applyNumberFormat="1" applyFont="1" applyFill="1" applyBorder="1" applyAlignment="1">
      <alignment horizontal="center" vertical="center" wrapText="1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2" fontId="14" fillId="3" borderId="19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53"/>
  <sheetViews>
    <sheetView tabSelected="1" topLeftCell="A6" zoomScale="70" zoomScaleNormal="70" workbookViewId="0">
      <selection activeCell="J28" sqref="J28"/>
    </sheetView>
  </sheetViews>
  <sheetFormatPr defaultColWidth="9" defaultRowHeight="15.75" x14ac:dyDescent="0.25"/>
  <cols>
    <col min="1" max="1" width="23.42578125" style="4" customWidth="1"/>
    <col min="2" max="2" width="15.5703125" customWidth="1"/>
    <col min="3" max="3" width="15" customWidth="1"/>
    <col min="4" max="4" width="29.42578125" customWidth="1"/>
    <col min="5" max="5" width="9.5703125" customWidth="1"/>
    <col min="6" max="6" width="11.42578125" customWidth="1"/>
    <col min="7" max="7" width="47" customWidth="1"/>
    <col min="8" max="8" width="5.140625" customWidth="1"/>
    <col min="9" max="9" width="14.42578125" customWidth="1"/>
    <col min="10" max="10" width="11.85546875" customWidth="1"/>
    <col min="11" max="11" width="11.85546875" style="5" customWidth="1"/>
    <col min="12" max="12" width="15.5703125" style="6" customWidth="1"/>
    <col min="13" max="13" width="34.85546875" style="7" customWidth="1"/>
    <col min="14" max="14" width="35.140625" customWidth="1"/>
    <col min="15" max="15" width="9.5703125" customWidth="1"/>
    <col min="16" max="16" width="7.85546875" style="8" hidden="1" customWidth="1"/>
    <col min="18" max="18" width="11.140625" customWidth="1"/>
    <col min="19" max="19" width="51" customWidth="1"/>
    <col min="257" max="257" width="23.42578125" customWidth="1"/>
    <col min="258" max="258" width="15.5703125" customWidth="1"/>
    <col min="259" max="259" width="15" customWidth="1"/>
    <col min="260" max="260" width="29.42578125" customWidth="1"/>
    <col min="261" max="261" width="9.5703125" customWidth="1"/>
    <col min="262" max="262" width="11.42578125" customWidth="1"/>
    <col min="263" max="263" width="47" customWidth="1"/>
    <col min="264" max="264" width="5.140625" customWidth="1"/>
    <col min="265" max="265" width="14.42578125" customWidth="1"/>
    <col min="266" max="267" width="11.85546875" customWidth="1"/>
    <col min="268" max="268" width="15.5703125" customWidth="1"/>
    <col min="269" max="269" width="34.85546875" customWidth="1"/>
    <col min="270" max="270" width="35.140625" customWidth="1"/>
    <col min="271" max="271" width="9.5703125" customWidth="1"/>
    <col min="272" max="272" width="9" hidden="1" customWidth="1"/>
    <col min="274" max="274" width="11.140625" customWidth="1"/>
    <col min="275" max="275" width="51" customWidth="1"/>
    <col min="513" max="513" width="23.42578125" customWidth="1"/>
    <col min="514" max="514" width="15.5703125" customWidth="1"/>
    <col min="515" max="515" width="15" customWidth="1"/>
    <col min="516" max="516" width="29.42578125" customWidth="1"/>
    <col min="517" max="517" width="9.5703125" customWidth="1"/>
    <col min="518" max="518" width="11.42578125" customWidth="1"/>
    <col min="519" max="519" width="47" customWidth="1"/>
    <col min="520" max="520" width="5.140625" customWidth="1"/>
    <col min="521" max="521" width="14.42578125" customWidth="1"/>
    <col min="522" max="523" width="11.85546875" customWidth="1"/>
    <col min="524" max="524" width="15.5703125" customWidth="1"/>
    <col min="525" max="525" width="34.85546875" customWidth="1"/>
    <col min="526" max="526" width="35.140625" customWidth="1"/>
    <col min="527" max="527" width="9.5703125" customWidth="1"/>
    <col min="528" max="528" width="9" hidden="1" customWidth="1"/>
    <col min="530" max="530" width="11.140625" customWidth="1"/>
    <col min="531" max="531" width="51" customWidth="1"/>
    <col min="769" max="769" width="23.42578125" customWidth="1"/>
    <col min="770" max="770" width="15.5703125" customWidth="1"/>
    <col min="771" max="771" width="15" customWidth="1"/>
    <col min="772" max="772" width="29.42578125" customWidth="1"/>
    <col min="773" max="773" width="9.5703125" customWidth="1"/>
    <col min="774" max="774" width="11.42578125" customWidth="1"/>
    <col min="775" max="775" width="47" customWidth="1"/>
    <col min="776" max="776" width="5.140625" customWidth="1"/>
    <col min="777" max="777" width="14.42578125" customWidth="1"/>
    <col min="778" max="779" width="11.85546875" customWidth="1"/>
    <col min="780" max="780" width="15.5703125" customWidth="1"/>
    <col min="781" max="781" width="34.85546875" customWidth="1"/>
    <col min="782" max="782" width="35.140625" customWidth="1"/>
    <col min="783" max="783" width="9.5703125" customWidth="1"/>
    <col min="784" max="784" width="9" hidden="1" customWidth="1"/>
    <col min="786" max="786" width="11.140625" customWidth="1"/>
    <col min="787" max="787" width="51" customWidth="1"/>
    <col min="1025" max="1025" width="23.42578125" customWidth="1"/>
    <col min="1026" max="1026" width="15.5703125" customWidth="1"/>
    <col min="1027" max="1027" width="15" customWidth="1"/>
    <col min="1028" max="1028" width="29.42578125" customWidth="1"/>
    <col min="1029" max="1029" width="9.5703125" customWidth="1"/>
    <col min="1030" max="1030" width="11.42578125" customWidth="1"/>
    <col min="1031" max="1031" width="47" customWidth="1"/>
    <col min="1032" max="1032" width="5.140625" customWidth="1"/>
    <col min="1033" max="1033" width="14.42578125" customWidth="1"/>
    <col min="1034" max="1035" width="11.85546875" customWidth="1"/>
    <col min="1036" max="1036" width="15.5703125" customWidth="1"/>
    <col min="1037" max="1037" width="34.85546875" customWidth="1"/>
    <col min="1038" max="1038" width="35.140625" customWidth="1"/>
    <col min="1039" max="1039" width="9.5703125" customWidth="1"/>
    <col min="1040" max="1040" width="9" hidden="1" customWidth="1"/>
    <col min="1042" max="1042" width="11.140625" customWidth="1"/>
    <col min="1043" max="1043" width="51" customWidth="1"/>
    <col min="1281" max="1281" width="23.42578125" customWidth="1"/>
    <col min="1282" max="1282" width="15.5703125" customWidth="1"/>
    <col min="1283" max="1283" width="15" customWidth="1"/>
    <col min="1284" max="1284" width="29.42578125" customWidth="1"/>
    <col min="1285" max="1285" width="9.5703125" customWidth="1"/>
    <col min="1286" max="1286" width="11.42578125" customWidth="1"/>
    <col min="1287" max="1287" width="47" customWidth="1"/>
    <col min="1288" max="1288" width="5.140625" customWidth="1"/>
    <col min="1289" max="1289" width="14.42578125" customWidth="1"/>
    <col min="1290" max="1291" width="11.85546875" customWidth="1"/>
    <col min="1292" max="1292" width="15.5703125" customWidth="1"/>
    <col min="1293" max="1293" width="34.85546875" customWidth="1"/>
    <col min="1294" max="1294" width="35.140625" customWidth="1"/>
    <col min="1295" max="1295" width="9.5703125" customWidth="1"/>
    <col min="1296" max="1296" width="9" hidden="1" customWidth="1"/>
    <col min="1298" max="1298" width="11.140625" customWidth="1"/>
    <col min="1299" max="1299" width="51" customWidth="1"/>
    <col min="1537" max="1537" width="23.42578125" customWidth="1"/>
    <col min="1538" max="1538" width="15.5703125" customWidth="1"/>
    <col min="1539" max="1539" width="15" customWidth="1"/>
    <col min="1540" max="1540" width="29.42578125" customWidth="1"/>
    <col min="1541" max="1541" width="9.5703125" customWidth="1"/>
    <col min="1542" max="1542" width="11.42578125" customWidth="1"/>
    <col min="1543" max="1543" width="47" customWidth="1"/>
    <col min="1544" max="1544" width="5.140625" customWidth="1"/>
    <col min="1545" max="1545" width="14.42578125" customWidth="1"/>
    <col min="1546" max="1547" width="11.85546875" customWidth="1"/>
    <col min="1548" max="1548" width="15.5703125" customWidth="1"/>
    <col min="1549" max="1549" width="34.85546875" customWidth="1"/>
    <col min="1550" max="1550" width="35.140625" customWidth="1"/>
    <col min="1551" max="1551" width="9.5703125" customWidth="1"/>
    <col min="1552" max="1552" width="9" hidden="1" customWidth="1"/>
    <col min="1554" max="1554" width="11.140625" customWidth="1"/>
    <col min="1555" max="1555" width="51" customWidth="1"/>
    <col min="1793" max="1793" width="23.42578125" customWidth="1"/>
    <col min="1794" max="1794" width="15.5703125" customWidth="1"/>
    <col min="1795" max="1795" width="15" customWidth="1"/>
    <col min="1796" max="1796" width="29.42578125" customWidth="1"/>
    <col min="1797" max="1797" width="9.5703125" customWidth="1"/>
    <col min="1798" max="1798" width="11.42578125" customWidth="1"/>
    <col min="1799" max="1799" width="47" customWidth="1"/>
    <col min="1800" max="1800" width="5.140625" customWidth="1"/>
    <col min="1801" max="1801" width="14.42578125" customWidth="1"/>
    <col min="1802" max="1803" width="11.85546875" customWidth="1"/>
    <col min="1804" max="1804" width="15.5703125" customWidth="1"/>
    <col min="1805" max="1805" width="34.85546875" customWidth="1"/>
    <col min="1806" max="1806" width="35.140625" customWidth="1"/>
    <col min="1807" max="1807" width="9.5703125" customWidth="1"/>
    <col min="1808" max="1808" width="9" hidden="1" customWidth="1"/>
    <col min="1810" max="1810" width="11.140625" customWidth="1"/>
    <col min="1811" max="1811" width="51" customWidth="1"/>
    <col min="2049" max="2049" width="23.42578125" customWidth="1"/>
    <col min="2050" max="2050" width="15.5703125" customWidth="1"/>
    <col min="2051" max="2051" width="15" customWidth="1"/>
    <col min="2052" max="2052" width="29.42578125" customWidth="1"/>
    <col min="2053" max="2053" width="9.5703125" customWidth="1"/>
    <col min="2054" max="2054" width="11.42578125" customWidth="1"/>
    <col min="2055" max="2055" width="47" customWidth="1"/>
    <col min="2056" max="2056" width="5.140625" customWidth="1"/>
    <col min="2057" max="2057" width="14.42578125" customWidth="1"/>
    <col min="2058" max="2059" width="11.85546875" customWidth="1"/>
    <col min="2060" max="2060" width="15.5703125" customWidth="1"/>
    <col min="2061" max="2061" width="34.85546875" customWidth="1"/>
    <col min="2062" max="2062" width="35.140625" customWidth="1"/>
    <col min="2063" max="2063" width="9.5703125" customWidth="1"/>
    <col min="2064" max="2064" width="9" hidden="1" customWidth="1"/>
    <col min="2066" max="2066" width="11.140625" customWidth="1"/>
    <col min="2067" max="2067" width="51" customWidth="1"/>
    <col min="2305" max="2305" width="23.42578125" customWidth="1"/>
    <col min="2306" max="2306" width="15.5703125" customWidth="1"/>
    <col min="2307" max="2307" width="15" customWidth="1"/>
    <col min="2308" max="2308" width="29.42578125" customWidth="1"/>
    <col min="2309" max="2309" width="9.5703125" customWidth="1"/>
    <col min="2310" max="2310" width="11.42578125" customWidth="1"/>
    <col min="2311" max="2311" width="47" customWidth="1"/>
    <col min="2312" max="2312" width="5.140625" customWidth="1"/>
    <col min="2313" max="2313" width="14.42578125" customWidth="1"/>
    <col min="2314" max="2315" width="11.85546875" customWidth="1"/>
    <col min="2316" max="2316" width="15.5703125" customWidth="1"/>
    <col min="2317" max="2317" width="34.85546875" customWidth="1"/>
    <col min="2318" max="2318" width="35.140625" customWidth="1"/>
    <col min="2319" max="2319" width="9.5703125" customWidth="1"/>
    <col min="2320" max="2320" width="9" hidden="1" customWidth="1"/>
    <col min="2322" max="2322" width="11.140625" customWidth="1"/>
    <col min="2323" max="2323" width="51" customWidth="1"/>
    <col min="2561" max="2561" width="23.42578125" customWidth="1"/>
    <col min="2562" max="2562" width="15.5703125" customWidth="1"/>
    <col min="2563" max="2563" width="15" customWidth="1"/>
    <col min="2564" max="2564" width="29.42578125" customWidth="1"/>
    <col min="2565" max="2565" width="9.5703125" customWidth="1"/>
    <col min="2566" max="2566" width="11.42578125" customWidth="1"/>
    <col min="2567" max="2567" width="47" customWidth="1"/>
    <col min="2568" max="2568" width="5.140625" customWidth="1"/>
    <col min="2569" max="2569" width="14.42578125" customWidth="1"/>
    <col min="2570" max="2571" width="11.85546875" customWidth="1"/>
    <col min="2572" max="2572" width="15.5703125" customWidth="1"/>
    <col min="2573" max="2573" width="34.85546875" customWidth="1"/>
    <col min="2574" max="2574" width="35.140625" customWidth="1"/>
    <col min="2575" max="2575" width="9.5703125" customWidth="1"/>
    <col min="2576" max="2576" width="9" hidden="1" customWidth="1"/>
    <col min="2578" max="2578" width="11.140625" customWidth="1"/>
    <col min="2579" max="2579" width="51" customWidth="1"/>
    <col min="2817" max="2817" width="23.42578125" customWidth="1"/>
    <col min="2818" max="2818" width="15.5703125" customWidth="1"/>
    <col min="2819" max="2819" width="15" customWidth="1"/>
    <col min="2820" max="2820" width="29.42578125" customWidth="1"/>
    <col min="2821" max="2821" width="9.5703125" customWidth="1"/>
    <col min="2822" max="2822" width="11.42578125" customWidth="1"/>
    <col min="2823" max="2823" width="47" customWidth="1"/>
    <col min="2824" max="2824" width="5.140625" customWidth="1"/>
    <col min="2825" max="2825" width="14.42578125" customWidth="1"/>
    <col min="2826" max="2827" width="11.85546875" customWidth="1"/>
    <col min="2828" max="2828" width="15.5703125" customWidth="1"/>
    <col min="2829" max="2829" width="34.85546875" customWidth="1"/>
    <col min="2830" max="2830" width="35.140625" customWidth="1"/>
    <col min="2831" max="2831" width="9.5703125" customWidth="1"/>
    <col min="2832" max="2832" width="9" hidden="1" customWidth="1"/>
    <col min="2834" max="2834" width="11.140625" customWidth="1"/>
    <col min="2835" max="2835" width="51" customWidth="1"/>
    <col min="3073" max="3073" width="23.42578125" customWidth="1"/>
    <col min="3074" max="3074" width="15.5703125" customWidth="1"/>
    <col min="3075" max="3075" width="15" customWidth="1"/>
    <col min="3076" max="3076" width="29.42578125" customWidth="1"/>
    <col min="3077" max="3077" width="9.5703125" customWidth="1"/>
    <col min="3078" max="3078" width="11.42578125" customWidth="1"/>
    <col min="3079" max="3079" width="47" customWidth="1"/>
    <col min="3080" max="3080" width="5.140625" customWidth="1"/>
    <col min="3081" max="3081" width="14.42578125" customWidth="1"/>
    <col min="3082" max="3083" width="11.85546875" customWidth="1"/>
    <col min="3084" max="3084" width="15.5703125" customWidth="1"/>
    <col min="3085" max="3085" width="34.85546875" customWidth="1"/>
    <col min="3086" max="3086" width="35.140625" customWidth="1"/>
    <col min="3087" max="3087" width="9.5703125" customWidth="1"/>
    <col min="3088" max="3088" width="9" hidden="1" customWidth="1"/>
    <col min="3090" max="3090" width="11.140625" customWidth="1"/>
    <col min="3091" max="3091" width="51" customWidth="1"/>
    <col min="3329" max="3329" width="23.42578125" customWidth="1"/>
    <col min="3330" max="3330" width="15.5703125" customWidth="1"/>
    <col min="3331" max="3331" width="15" customWidth="1"/>
    <col min="3332" max="3332" width="29.42578125" customWidth="1"/>
    <col min="3333" max="3333" width="9.5703125" customWidth="1"/>
    <col min="3334" max="3334" width="11.42578125" customWidth="1"/>
    <col min="3335" max="3335" width="47" customWidth="1"/>
    <col min="3336" max="3336" width="5.140625" customWidth="1"/>
    <col min="3337" max="3337" width="14.42578125" customWidth="1"/>
    <col min="3338" max="3339" width="11.85546875" customWidth="1"/>
    <col min="3340" max="3340" width="15.5703125" customWidth="1"/>
    <col min="3341" max="3341" width="34.85546875" customWidth="1"/>
    <col min="3342" max="3342" width="35.140625" customWidth="1"/>
    <col min="3343" max="3343" width="9.5703125" customWidth="1"/>
    <col min="3344" max="3344" width="9" hidden="1" customWidth="1"/>
    <col min="3346" max="3346" width="11.140625" customWidth="1"/>
    <col min="3347" max="3347" width="51" customWidth="1"/>
    <col min="3585" max="3585" width="23.42578125" customWidth="1"/>
    <col min="3586" max="3586" width="15.5703125" customWidth="1"/>
    <col min="3587" max="3587" width="15" customWidth="1"/>
    <col min="3588" max="3588" width="29.42578125" customWidth="1"/>
    <col min="3589" max="3589" width="9.5703125" customWidth="1"/>
    <col min="3590" max="3590" width="11.42578125" customWidth="1"/>
    <col min="3591" max="3591" width="47" customWidth="1"/>
    <col min="3592" max="3592" width="5.140625" customWidth="1"/>
    <col min="3593" max="3593" width="14.42578125" customWidth="1"/>
    <col min="3594" max="3595" width="11.85546875" customWidth="1"/>
    <col min="3596" max="3596" width="15.5703125" customWidth="1"/>
    <col min="3597" max="3597" width="34.85546875" customWidth="1"/>
    <col min="3598" max="3598" width="35.140625" customWidth="1"/>
    <col min="3599" max="3599" width="9.5703125" customWidth="1"/>
    <col min="3600" max="3600" width="9" hidden="1" customWidth="1"/>
    <col min="3602" max="3602" width="11.140625" customWidth="1"/>
    <col min="3603" max="3603" width="51" customWidth="1"/>
    <col min="3841" max="3841" width="23.42578125" customWidth="1"/>
    <col min="3842" max="3842" width="15.5703125" customWidth="1"/>
    <col min="3843" max="3843" width="15" customWidth="1"/>
    <col min="3844" max="3844" width="29.42578125" customWidth="1"/>
    <col min="3845" max="3845" width="9.5703125" customWidth="1"/>
    <col min="3846" max="3846" width="11.42578125" customWidth="1"/>
    <col min="3847" max="3847" width="47" customWidth="1"/>
    <col min="3848" max="3848" width="5.140625" customWidth="1"/>
    <col min="3849" max="3849" width="14.42578125" customWidth="1"/>
    <col min="3850" max="3851" width="11.85546875" customWidth="1"/>
    <col min="3852" max="3852" width="15.5703125" customWidth="1"/>
    <col min="3853" max="3853" width="34.85546875" customWidth="1"/>
    <col min="3854" max="3854" width="35.140625" customWidth="1"/>
    <col min="3855" max="3855" width="9.5703125" customWidth="1"/>
    <col min="3856" max="3856" width="9" hidden="1" customWidth="1"/>
    <col min="3858" max="3858" width="11.140625" customWidth="1"/>
    <col min="3859" max="3859" width="51" customWidth="1"/>
    <col min="4097" max="4097" width="23.42578125" customWidth="1"/>
    <col min="4098" max="4098" width="15.5703125" customWidth="1"/>
    <col min="4099" max="4099" width="15" customWidth="1"/>
    <col min="4100" max="4100" width="29.42578125" customWidth="1"/>
    <col min="4101" max="4101" width="9.5703125" customWidth="1"/>
    <col min="4102" max="4102" width="11.42578125" customWidth="1"/>
    <col min="4103" max="4103" width="47" customWidth="1"/>
    <col min="4104" max="4104" width="5.140625" customWidth="1"/>
    <col min="4105" max="4105" width="14.42578125" customWidth="1"/>
    <col min="4106" max="4107" width="11.85546875" customWidth="1"/>
    <col min="4108" max="4108" width="15.5703125" customWidth="1"/>
    <col min="4109" max="4109" width="34.85546875" customWidth="1"/>
    <col min="4110" max="4110" width="35.140625" customWidth="1"/>
    <col min="4111" max="4111" width="9.5703125" customWidth="1"/>
    <col min="4112" max="4112" width="9" hidden="1" customWidth="1"/>
    <col min="4114" max="4114" width="11.140625" customWidth="1"/>
    <col min="4115" max="4115" width="51" customWidth="1"/>
    <col min="4353" max="4353" width="23.42578125" customWidth="1"/>
    <col min="4354" max="4354" width="15.5703125" customWidth="1"/>
    <col min="4355" max="4355" width="15" customWidth="1"/>
    <col min="4356" max="4356" width="29.42578125" customWidth="1"/>
    <col min="4357" max="4357" width="9.5703125" customWidth="1"/>
    <col min="4358" max="4358" width="11.42578125" customWidth="1"/>
    <col min="4359" max="4359" width="47" customWidth="1"/>
    <col min="4360" max="4360" width="5.140625" customWidth="1"/>
    <col min="4361" max="4361" width="14.42578125" customWidth="1"/>
    <col min="4362" max="4363" width="11.85546875" customWidth="1"/>
    <col min="4364" max="4364" width="15.5703125" customWidth="1"/>
    <col min="4365" max="4365" width="34.85546875" customWidth="1"/>
    <col min="4366" max="4366" width="35.140625" customWidth="1"/>
    <col min="4367" max="4367" width="9.5703125" customWidth="1"/>
    <col min="4368" max="4368" width="9" hidden="1" customWidth="1"/>
    <col min="4370" max="4370" width="11.140625" customWidth="1"/>
    <col min="4371" max="4371" width="51" customWidth="1"/>
    <col min="4609" max="4609" width="23.42578125" customWidth="1"/>
    <col min="4610" max="4610" width="15.5703125" customWidth="1"/>
    <col min="4611" max="4611" width="15" customWidth="1"/>
    <col min="4612" max="4612" width="29.42578125" customWidth="1"/>
    <col min="4613" max="4613" width="9.5703125" customWidth="1"/>
    <col min="4614" max="4614" width="11.42578125" customWidth="1"/>
    <col min="4615" max="4615" width="47" customWidth="1"/>
    <col min="4616" max="4616" width="5.140625" customWidth="1"/>
    <col min="4617" max="4617" width="14.42578125" customWidth="1"/>
    <col min="4618" max="4619" width="11.85546875" customWidth="1"/>
    <col min="4620" max="4620" width="15.5703125" customWidth="1"/>
    <col min="4621" max="4621" width="34.85546875" customWidth="1"/>
    <col min="4622" max="4622" width="35.140625" customWidth="1"/>
    <col min="4623" max="4623" width="9.5703125" customWidth="1"/>
    <col min="4624" max="4624" width="9" hidden="1" customWidth="1"/>
    <col min="4626" max="4626" width="11.140625" customWidth="1"/>
    <col min="4627" max="4627" width="51" customWidth="1"/>
    <col min="4865" max="4865" width="23.42578125" customWidth="1"/>
    <col min="4866" max="4866" width="15.5703125" customWidth="1"/>
    <col min="4867" max="4867" width="15" customWidth="1"/>
    <col min="4868" max="4868" width="29.42578125" customWidth="1"/>
    <col min="4869" max="4869" width="9.5703125" customWidth="1"/>
    <col min="4870" max="4870" width="11.42578125" customWidth="1"/>
    <col min="4871" max="4871" width="47" customWidth="1"/>
    <col min="4872" max="4872" width="5.140625" customWidth="1"/>
    <col min="4873" max="4873" width="14.42578125" customWidth="1"/>
    <col min="4874" max="4875" width="11.85546875" customWidth="1"/>
    <col min="4876" max="4876" width="15.5703125" customWidth="1"/>
    <col min="4877" max="4877" width="34.85546875" customWidth="1"/>
    <col min="4878" max="4878" width="35.140625" customWidth="1"/>
    <col min="4879" max="4879" width="9.5703125" customWidth="1"/>
    <col min="4880" max="4880" width="9" hidden="1" customWidth="1"/>
    <col min="4882" max="4882" width="11.140625" customWidth="1"/>
    <col min="4883" max="4883" width="51" customWidth="1"/>
    <col min="5121" max="5121" width="23.42578125" customWidth="1"/>
    <col min="5122" max="5122" width="15.5703125" customWidth="1"/>
    <col min="5123" max="5123" width="15" customWidth="1"/>
    <col min="5124" max="5124" width="29.42578125" customWidth="1"/>
    <col min="5125" max="5125" width="9.5703125" customWidth="1"/>
    <col min="5126" max="5126" width="11.42578125" customWidth="1"/>
    <col min="5127" max="5127" width="47" customWidth="1"/>
    <col min="5128" max="5128" width="5.140625" customWidth="1"/>
    <col min="5129" max="5129" width="14.42578125" customWidth="1"/>
    <col min="5130" max="5131" width="11.85546875" customWidth="1"/>
    <col min="5132" max="5132" width="15.5703125" customWidth="1"/>
    <col min="5133" max="5133" width="34.85546875" customWidth="1"/>
    <col min="5134" max="5134" width="35.140625" customWidth="1"/>
    <col min="5135" max="5135" width="9.5703125" customWidth="1"/>
    <col min="5136" max="5136" width="9" hidden="1" customWidth="1"/>
    <col min="5138" max="5138" width="11.140625" customWidth="1"/>
    <col min="5139" max="5139" width="51" customWidth="1"/>
    <col min="5377" max="5377" width="23.42578125" customWidth="1"/>
    <col min="5378" max="5378" width="15.5703125" customWidth="1"/>
    <col min="5379" max="5379" width="15" customWidth="1"/>
    <col min="5380" max="5380" width="29.42578125" customWidth="1"/>
    <col min="5381" max="5381" width="9.5703125" customWidth="1"/>
    <col min="5382" max="5382" width="11.42578125" customWidth="1"/>
    <col min="5383" max="5383" width="47" customWidth="1"/>
    <col min="5384" max="5384" width="5.140625" customWidth="1"/>
    <col min="5385" max="5385" width="14.42578125" customWidth="1"/>
    <col min="5386" max="5387" width="11.85546875" customWidth="1"/>
    <col min="5388" max="5388" width="15.5703125" customWidth="1"/>
    <col min="5389" max="5389" width="34.85546875" customWidth="1"/>
    <col min="5390" max="5390" width="35.140625" customWidth="1"/>
    <col min="5391" max="5391" width="9.5703125" customWidth="1"/>
    <col min="5392" max="5392" width="9" hidden="1" customWidth="1"/>
    <col min="5394" max="5394" width="11.140625" customWidth="1"/>
    <col min="5395" max="5395" width="51" customWidth="1"/>
    <col min="5633" max="5633" width="23.42578125" customWidth="1"/>
    <col min="5634" max="5634" width="15.5703125" customWidth="1"/>
    <col min="5635" max="5635" width="15" customWidth="1"/>
    <col min="5636" max="5636" width="29.42578125" customWidth="1"/>
    <col min="5637" max="5637" width="9.5703125" customWidth="1"/>
    <col min="5638" max="5638" width="11.42578125" customWidth="1"/>
    <col min="5639" max="5639" width="47" customWidth="1"/>
    <col min="5640" max="5640" width="5.140625" customWidth="1"/>
    <col min="5641" max="5641" width="14.42578125" customWidth="1"/>
    <col min="5642" max="5643" width="11.85546875" customWidth="1"/>
    <col min="5644" max="5644" width="15.5703125" customWidth="1"/>
    <col min="5645" max="5645" width="34.85546875" customWidth="1"/>
    <col min="5646" max="5646" width="35.140625" customWidth="1"/>
    <col min="5647" max="5647" width="9.5703125" customWidth="1"/>
    <col min="5648" max="5648" width="9" hidden="1" customWidth="1"/>
    <col min="5650" max="5650" width="11.140625" customWidth="1"/>
    <col min="5651" max="5651" width="51" customWidth="1"/>
    <col min="5889" max="5889" width="23.42578125" customWidth="1"/>
    <col min="5890" max="5890" width="15.5703125" customWidth="1"/>
    <col min="5891" max="5891" width="15" customWidth="1"/>
    <col min="5892" max="5892" width="29.42578125" customWidth="1"/>
    <col min="5893" max="5893" width="9.5703125" customWidth="1"/>
    <col min="5894" max="5894" width="11.42578125" customWidth="1"/>
    <col min="5895" max="5895" width="47" customWidth="1"/>
    <col min="5896" max="5896" width="5.140625" customWidth="1"/>
    <col min="5897" max="5897" width="14.42578125" customWidth="1"/>
    <col min="5898" max="5899" width="11.85546875" customWidth="1"/>
    <col min="5900" max="5900" width="15.5703125" customWidth="1"/>
    <col min="5901" max="5901" width="34.85546875" customWidth="1"/>
    <col min="5902" max="5902" width="35.140625" customWidth="1"/>
    <col min="5903" max="5903" width="9.5703125" customWidth="1"/>
    <col min="5904" max="5904" width="9" hidden="1" customWidth="1"/>
    <col min="5906" max="5906" width="11.140625" customWidth="1"/>
    <col min="5907" max="5907" width="51" customWidth="1"/>
    <col min="6145" max="6145" width="23.42578125" customWidth="1"/>
    <col min="6146" max="6146" width="15.5703125" customWidth="1"/>
    <col min="6147" max="6147" width="15" customWidth="1"/>
    <col min="6148" max="6148" width="29.42578125" customWidth="1"/>
    <col min="6149" max="6149" width="9.5703125" customWidth="1"/>
    <col min="6150" max="6150" width="11.42578125" customWidth="1"/>
    <col min="6151" max="6151" width="47" customWidth="1"/>
    <col min="6152" max="6152" width="5.140625" customWidth="1"/>
    <col min="6153" max="6153" width="14.42578125" customWidth="1"/>
    <col min="6154" max="6155" width="11.85546875" customWidth="1"/>
    <col min="6156" max="6156" width="15.5703125" customWidth="1"/>
    <col min="6157" max="6157" width="34.85546875" customWidth="1"/>
    <col min="6158" max="6158" width="35.140625" customWidth="1"/>
    <col min="6159" max="6159" width="9.5703125" customWidth="1"/>
    <col min="6160" max="6160" width="9" hidden="1" customWidth="1"/>
    <col min="6162" max="6162" width="11.140625" customWidth="1"/>
    <col min="6163" max="6163" width="51" customWidth="1"/>
    <col min="6401" max="6401" width="23.42578125" customWidth="1"/>
    <col min="6402" max="6402" width="15.5703125" customWidth="1"/>
    <col min="6403" max="6403" width="15" customWidth="1"/>
    <col min="6404" max="6404" width="29.42578125" customWidth="1"/>
    <col min="6405" max="6405" width="9.5703125" customWidth="1"/>
    <col min="6406" max="6406" width="11.42578125" customWidth="1"/>
    <col min="6407" max="6407" width="47" customWidth="1"/>
    <col min="6408" max="6408" width="5.140625" customWidth="1"/>
    <col min="6409" max="6409" width="14.42578125" customWidth="1"/>
    <col min="6410" max="6411" width="11.85546875" customWidth="1"/>
    <col min="6412" max="6412" width="15.5703125" customWidth="1"/>
    <col min="6413" max="6413" width="34.85546875" customWidth="1"/>
    <col min="6414" max="6414" width="35.140625" customWidth="1"/>
    <col min="6415" max="6415" width="9.5703125" customWidth="1"/>
    <col min="6416" max="6416" width="9" hidden="1" customWidth="1"/>
    <col min="6418" max="6418" width="11.140625" customWidth="1"/>
    <col min="6419" max="6419" width="51" customWidth="1"/>
    <col min="6657" max="6657" width="23.42578125" customWidth="1"/>
    <col min="6658" max="6658" width="15.5703125" customWidth="1"/>
    <col min="6659" max="6659" width="15" customWidth="1"/>
    <col min="6660" max="6660" width="29.42578125" customWidth="1"/>
    <col min="6661" max="6661" width="9.5703125" customWidth="1"/>
    <col min="6662" max="6662" width="11.42578125" customWidth="1"/>
    <col min="6663" max="6663" width="47" customWidth="1"/>
    <col min="6664" max="6664" width="5.140625" customWidth="1"/>
    <col min="6665" max="6665" width="14.42578125" customWidth="1"/>
    <col min="6666" max="6667" width="11.85546875" customWidth="1"/>
    <col min="6668" max="6668" width="15.5703125" customWidth="1"/>
    <col min="6669" max="6669" width="34.85546875" customWidth="1"/>
    <col min="6670" max="6670" width="35.140625" customWidth="1"/>
    <col min="6671" max="6671" width="9.5703125" customWidth="1"/>
    <col min="6672" max="6672" width="9" hidden="1" customWidth="1"/>
    <col min="6674" max="6674" width="11.140625" customWidth="1"/>
    <col min="6675" max="6675" width="51" customWidth="1"/>
    <col min="6913" max="6913" width="23.42578125" customWidth="1"/>
    <col min="6914" max="6914" width="15.5703125" customWidth="1"/>
    <col min="6915" max="6915" width="15" customWidth="1"/>
    <col min="6916" max="6916" width="29.42578125" customWidth="1"/>
    <col min="6917" max="6917" width="9.5703125" customWidth="1"/>
    <col min="6918" max="6918" width="11.42578125" customWidth="1"/>
    <col min="6919" max="6919" width="47" customWidth="1"/>
    <col min="6920" max="6920" width="5.140625" customWidth="1"/>
    <col min="6921" max="6921" width="14.42578125" customWidth="1"/>
    <col min="6922" max="6923" width="11.85546875" customWidth="1"/>
    <col min="6924" max="6924" width="15.5703125" customWidth="1"/>
    <col min="6925" max="6925" width="34.85546875" customWidth="1"/>
    <col min="6926" max="6926" width="35.140625" customWidth="1"/>
    <col min="6927" max="6927" width="9.5703125" customWidth="1"/>
    <col min="6928" max="6928" width="9" hidden="1" customWidth="1"/>
    <col min="6930" max="6930" width="11.140625" customWidth="1"/>
    <col min="6931" max="6931" width="51" customWidth="1"/>
    <col min="7169" max="7169" width="23.42578125" customWidth="1"/>
    <col min="7170" max="7170" width="15.5703125" customWidth="1"/>
    <col min="7171" max="7171" width="15" customWidth="1"/>
    <col min="7172" max="7172" width="29.42578125" customWidth="1"/>
    <col min="7173" max="7173" width="9.5703125" customWidth="1"/>
    <col min="7174" max="7174" width="11.42578125" customWidth="1"/>
    <col min="7175" max="7175" width="47" customWidth="1"/>
    <col min="7176" max="7176" width="5.140625" customWidth="1"/>
    <col min="7177" max="7177" width="14.42578125" customWidth="1"/>
    <col min="7178" max="7179" width="11.85546875" customWidth="1"/>
    <col min="7180" max="7180" width="15.5703125" customWidth="1"/>
    <col min="7181" max="7181" width="34.85546875" customWidth="1"/>
    <col min="7182" max="7182" width="35.140625" customWidth="1"/>
    <col min="7183" max="7183" width="9.5703125" customWidth="1"/>
    <col min="7184" max="7184" width="9" hidden="1" customWidth="1"/>
    <col min="7186" max="7186" width="11.140625" customWidth="1"/>
    <col min="7187" max="7187" width="51" customWidth="1"/>
    <col min="7425" max="7425" width="23.42578125" customWidth="1"/>
    <col min="7426" max="7426" width="15.5703125" customWidth="1"/>
    <col min="7427" max="7427" width="15" customWidth="1"/>
    <col min="7428" max="7428" width="29.42578125" customWidth="1"/>
    <col min="7429" max="7429" width="9.5703125" customWidth="1"/>
    <col min="7430" max="7430" width="11.42578125" customWidth="1"/>
    <col min="7431" max="7431" width="47" customWidth="1"/>
    <col min="7432" max="7432" width="5.140625" customWidth="1"/>
    <col min="7433" max="7433" width="14.42578125" customWidth="1"/>
    <col min="7434" max="7435" width="11.85546875" customWidth="1"/>
    <col min="7436" max="7436" width="15.5703125" customWidth="1"/>
    <col min="7437" max="7437" width="34.85546875" customWidth="1"/>
    <col min="7438" max="7438" width="35.140625" customWidth="1"/>
    <col min="7439" max="7439" width="9.5703125" customWidth="1"/>
    <col min="7440" max="7440" width="9" hidden="1" customWidth="1"/>
    <col min="7442" max="7442" width="11.140625" customWidth="1"/>
    <col min="7443" max="7443" width="51" customWidth="1"/>
    <col min="7681" max="7681" width="23.42578125" customWidth="1"/>
    <col min="7682" max="7682" width="15.5703125" customWidth="1"/>
    <col min="7683" max="7683" width="15" customWidth="1"/>
    <col min="7684" max="7684" width="29.42578125" customWidth="1"/>
    <col min="7685" max="7685" width="9.5703125" customWidth="1"/>
    <col min="7686" max="7686" width="11.42578125" customWidth="1"/>
    <col min="7687" max="7687" width="47" customWidth="1"/>
    <col min="7688" max="7688" width="5.140625" customWidth="1"/>
    <col min="7689" max="7689" width="14.42578125" customWidth="1"/>
    <col min="7690" max="7691" width="11.85546875" customWidth="1"/>
    <col min="7692" max="7692" width="15.5703125" customWidth="1"/>
    <col min="7693" max="7693" width="34.85546875" customWidth="1"/>
    <col min="7694" max="7694" width="35.140625" customWidth="1"/>
    <col min="7695" max="7695" width="9.5703125" customWidth="1"/>
    <col min="7696" max="7696" width="9" hidden="1" customWidth="1"/>
    <col min="7698" max="7698" width="11.140625" customWidth="1"/>
    <col min="7699" max="7699" width="51" customWidth="1"/>
    <col min="7937" max="7937" width="23.42578125" customWidth="1"/>
    <col min="7938" max="7938" width="15.5703125" customWidth="1"/>
    <col min="7939" max="7939" width="15" customWidth="1"/>
    <col min="7940" max="7940" width="29.42578125" customWidth="1"/>
    <col min="7941" max="7941" width="9.5703125" customWidth="1"/>
    <col min="7942" max="7942" width="11.42578125" customWidth="1"/>
    <col min="7943" max="7943" width="47" customWidth="1"/>
    <col min="7944" max="7944" width="5.140625" customWidth="1"/>
    <col min="7945" max="7945" width="14.42578125" customWidth="1"/>
    <col min="7946" max="7947" width="11.85546875" customWidth="1"/>
    <col min="7948" max="7948" width="15.5703125" customWidth="1"/>
    <col min="7949" max="7949" width="34.85546875" customWidth="1"/>
    <col min="7950" max="7950" width="35.140625" customWidth="1"/>
    <col min="7951" max="7951" width="9.5703125" customWidth="1"/>
    <col min="7952" max="7952" width="9" hidden="1" customWidth="1"/>
    <col min="7954" max="7954" width="11.140625" customWidth="1"/>
    <col min="7955" max="7955" width="51" customWidth="1"/>
    <col min="8193" max="8193" width="23.42578125" customWidth="1"/>
    <col min="8194" max="8194" width="15.5703125" customWidth="1"/>
    <col min="8195" max="8195" width="15" customWidth="1"/>
    <col min="8196" max="8196" width="29.42578125" customWidth="1"/>
    <col min="8197" max="8197" width="9.5703125" customWidth="1"/>
    <col min="8198" max="8198" width="11.42578125" customWidth="1"/>
    <col min="8199" max="8199" width="47" customWidth="1"/>
    <col min="8200" max="8200" width="5.140625" customWidth="1"/>
    <col min="8201" max="8201" width="14.42578125" customWidth="1"/>
    <col min="8202" max="8203" width="11.85546875" customWidth="1"/>
    <col min="8204" max="8204" width="15.5703125" customWidth="1"/>
    <col min="8205" max="8205" width="34.85546875" customWidth="1"/>
    <col min="8206" max="8206" width="35.140625" customWidth="1"/>
    <col min="8207" max="8207" width="9.5703125" customWidth="1"/>
    <col min="8208" max="8208" width="9" hidden="1" customWidth="1"/>
    <col min="8210" max="8210" width="11.140625" customWidth="1"/>
    <col min="8211" max="8211" width="51" customWidth="1"/>
    <col min="8449" max="8449" width="23.42578125" customWidth="1"/>
    <col min="8450" max="8450" width="15.5703125" customWidth="1"/>
    <col min="8451" max="8451" width="15" customWidth="1"/>
    <col min="8452" max="8452" width="29.42578125" customWidth="1"/>
    <col min="8453" max="8453" width="9.5703125" customWidth="1"/>
    <col min="8454" max="8454" width="11.42578125" customWidth="1"/>
    <col min="8455" max="8455" width="47" customWidth="1"/>
    <col min="8456" max="8456" width="5.140625" customWidth="1"/>
    <col min="8457" max="8457" width="14.42578125" customWidth="1"/>
    <col min="8458" max="8459" width="11.85546875" customWidth="1"/>
    <col min="8460" max="8460" width="15.5703125" customWidth="1"/>
    <col min="8461" max="8461" width="34.85546875" customWidth="1"/>
    <col min="8462" max="8462" width="35.140625" customWidth="1"/>
    <col min="8463" max="8463" width="9.5703125" customWidth="1"/>
    <col min="8464" max="8464" width="9" hidden="1" customWidth="1"/>
    <col min="8466" max="8466" width="11.140625" customWidth="1"/>
    <col min="8467" max="8467" width="51" customWidth="1"/>
    <col min="8705" max="8705" width="23.42578125" customWidth="1"/>
    <col min="8706" max="8706" width="15.5703125" customWidth="1"/>
    <col min="8707" max="8707" width="15" customWidth="1"/>
    <col min="8708" max="8708" width="29.42578125" customWidth="1"/>
    <col min="8709" max="8709" width="9.5703125" customWidth="1"/>
    <col min="8710" max="8710" width="11.42578125" customWidth="1"/>
    <col min="8711" max="8711" width="47" customWidth="1"/>
    <col min="8712" max="8712" width="5.140625" customWidth="1"/>
    <col min="8713" max="8713" width="14.42578125" customWidth="1"/>
    <col min="8714" max="8715" width="11.85546875" customWidth="1"/>
    <col min="8716" max="8716" width="15.5703125" customWidth="1"/>
    <col min="8717" max="8717" width="34.85546875" customWidth="1"/>
    <col min="8718" max="8718" width="35.140625" customWidth="1"/>
    <col min="8719" max="8719" width="9.5703125" customWidth="1"/>
    <col min="8720" max="8720" width="9" hidden="1" customWidth="1"/>
    <col min="8722" max="8722" width="11.140625" customWidth="1"/>
    <col min="8723" max="8723" width="51" customWidth="1"/>
    <col min="8961" max="8961" width="23.42578125" customWidth="1"/>
    <col min="8962" max="8962" width="15.5703125" customWidth="1"/>
    <col min="8963" max="8963" width="15" customWidth="1"/>
    <col min="8964" max="8964" width="29.42578125" customWidth="1"/>
    <col min="8965" max="8965" width="9.5703125" customWidth="1"/>
    <col min="8966" max="8966" width="11.42578125" customWidth="1"/>
    <col min="8967" max="8967" width="47" customWidth="1"/>
    <col min="8968" max="8968" width="5.140625" customWidth="1"/>
    <col min="8969" max="8969" width="14.42578125" customWidth="1"/>
    <col min="8970" max="8971" width="11.85546875" customWidth="1"/>
    <col min="8972" max="8972" width="15.5703125" customWidth="1"/>
    <col min="8973" max="8973" width="34.85546875" customWidth="1"/>
    <col min="8974" max="8974" width="35.140625" customWidth="1"/>
    <col min="8975" max="8975" width="9.5703125" customWidth="1"/>
    <col min="8976" max="8976" width="9" hidden="1" customWidth="1"/>
    <col min="8978" max="8978" width="11.140625" customWidth="1"/>
    <col min="8979" max="8979" width="51" customWidth="1"/>
    <col min="9217" max="9217" width="23.42578125" customWidth="1"/>
    <col min="9218" max="9218" width="15.5703125" customWidth="1"/>
    <col min="9219" max="9219" width="15" customWidth="1"/>
    <col min="9220" max="9220" width="29.42578125" customWidth="1"/>
    <col min="9221" max="9221" width="9.5703125" customWidth="1"/>
    <col min="9222" max="9222" width="11.42578125" customWidth="1"/>
    <col min="9223" max="9223" width="47" customWidth="1"/>
    <col min="9224" max="9224" width="5.140625" customWidth="1"/>
    <col min="9225" max="9225" width="14.42578125" customWidth="1"/>
    <col min="9226" max="9227" width="11.85546875" customWidth="1"/>
    <col min="9228" max="9228" width="15.5703125" customWidth="1"/>
    <col min="9229" max="9229" width="34.85546875" customWidth="1"/>
    <col min="9230" max="9230" width="35.140625" customWidth="1"/>
    <col min="9231" max="9231" width="9.5703125" customWidth="1"/>
    <col min="9232" max="9232" width="9" hidden="1" customWidth="1"/>
    <col min="9234" max="9234" width="11.140625" customWidth="1"/>
    <col min="9235" max="9235" width="51" customWidth="1"/>
    <col min="9473" max="9473" width="23.42578125" customWidth="1"/>
    <col min="9474" max="9474" width="15.5703125" customWidth="1"/>
    <col min="9475" max="9475" width="15" customWidth="1"/>
    <col min="9476" max="9476" width="29.42578125" customWidth="1"/>
    <col min="9477" max="9477" width="9.5703125" customWidth="1"/>
    <col min="9478" max="9478" width="11.42578125" customWidth="1"/>
    <col min="9479" max="9479" width="47" customWidth="1"/>
    <col min="9480" max="9480" width="5.140625" customWidth="1"/>
    <col min="9481" max="9481" width="14.42578125" customWidth="1"/>
    <col min="9482" max="9483" width="11.85546875" customWidth="1"/>
    <col min="9484" max="9484" width="15.5703125" customWidth="1"/>
    <col min="9485" max="9485" width="34.85546875" customWidth="1"/>
    <col min="9486" max="9486" width="35.140625" customWidth="1"/>
    <col min="9487" max="9487" width="9.5703125" customWidth="1"/>
    <col min="9488" max="9488" width="9" hidden="1" customWidth="1"/>
    <col min="9490" max="9490" width="11.140625" customWidth="1"/>
    <col min="9491" max="9491" width="51" customWidth="1"/>
    <col min="9729" max="9729" width="23.42578125" customWidth="1"/>
    <col min="9730" max="9730" width="15.5703125" customWidth="1"/>
    <col min="9731" max="9731" width="15" customWidth="1"/>
    <col min="9732" max="9732" width="29.42578125" customWidth="1"/>
    <col min="9733" max="9733" width="9.5703125" customWidth="1"/>
    <col min="9734" max="9734" width="11.42578125" customWidth="1"/>
    <col min="9735" max="9735" width="47" customWidth="1"/>
    <col min="9736" max="9736" width="5.140625" customWidth="1"/>
    <col min="9737" max="9737" width="14.42578125" customWidth="1"/>
    <col min="9738" max="9739" width="11.85546875" customWidth="1"/>
    <col min="9740" max="9740" width="15.5703125" customWidth="1"/>
    <col min="9741" max="9741" width="34.85546875" customWidth="1"/>
    <col min="9742" max="9742" width="35.140625" customWidth="1"/>
    <col min="9743" max="9743" width="9.5703125" customWidth="1"/>
    <col min="9744" max="9744" width="9" hidden="1" customWidth="1"/>
    <col min="9746" max="9746" width="11.140625" customWidth="1"/>
    <col min="9747" max="9747" width="51" customWidth="1"/>
    <col min="9985" max="9985" width="23.42578125" customWidth="1"/>
    <col min="9986" max="9986" width="15.5703125" customWidth="1"/>
    <col min="9987" max="9987" width="15" customWidth="1"/>
    <col min="9988" max="9988" width="29.42578125" customWidth="1"/>
    <col min="9989" max="9989" width="9.5703125" customWidth="1"/>
    <col min="9990" max="9990" width="11.42578125" customWidth="1"/>
    <col min="9991" max="9991" width="47" customWidth="1"/>
    <col min="9992" max="9992" width="5.140625" customWidth="1"/>
    <col min="9993" max="9993" width="14.42578125" customWidth="1"/>
    <col min="9994" max="9995" width="11.85546875" customWidth="1"/>
    <col min="9996" max="9996" width="15.5703125" customWidth="1"/>
    <col min="9997" max="9997" width="34.85546875" customWidth="1"/>
    <col min="9998" max="9998" width="35.140625" customWidth="1"/>
    <col min="9999" max="9999" width="9.5703125" customWidth="1"/>
    <col min="10000" max="10000" width="9" hidden="1" customWidth="1"/>
    <col min="10002" max="10002" width="11.140625" customWidth="1"/>
    <col min="10003" max="10003" width="51" customWidth="1"/>
    <col min="10241" max="10241" width="23.42578125" customWidth="1"/>
    <col min="10242" max="10242" width="15.5703125" customWidth="1"/>
    <col min="10243" max="10243" width="15" customWidth="1"/>
    <col min="10244" max="10244" width="29.42578125" customWidth="1"/>
    <col min="10245" max="10245" width="9.5703125" customWidth="1"/>
    <col min="10246" max="10246" width="11.42578125" customWidth="1"/>
    <col min="10247" max="10247" width="47" customWidth="1"/>
    <col min="10248" max="10248" width="5.140625" customWidth="1"/>
    <col min="10249" max="10249" width="14.42578125" customWidth="1"/>
    <col min="10250" max="10251" width="11.85546875" customWidth="1"/>
    <col min="10252" max="10252" width="15.5703125" customWidth="1"/>
    <col min="10253" max="10253" width="34.85546875" customWidth="1"/>
    <col min="10254" max="10254" width="35.140625" customWidth="1"/>
    <col min="10255" max="10255" width="9.5703125" customWidth="1"/>
    <col min="10256" max="10256" width="9" hidden="1" customWidth="1"/>
    <col min="10258" max="10258" width="11.140625" customWidth="1"/>
    <col min="10259" max="10259" width="51" customWidth="1"/>
    <col min="10497" max="10497" width="23.42578125" customWidth="1"/>
    <col min="10498" max="10498" width="15.5703125" customWidth="1"/>
    <col min="10499" max="10499" width="15" customWidth="1"/>
    <col min="10500" max="10500" width="29.42578125" customWidth="1"/>
    <col min="10501" max="10501" width="9.5703125" customWidth="1"/>
    <col min="10502" max="10502" width="11.42578125" customWidth="1"/>
    <col min="10503" max="10503" width="47" customWidth="1"/>
    <col min="10504" max="10504" width="5.140625" customWidth="1"/>
    <col min="10505" max="10505" width="14.42578125" customWidth="1"/>
    <col min="10506" max="10507" width="11.85546875" customWidth="1"/>
    <col min="10508" max="10508" width="15.5703125" customWidth="1"/>
    <col min="10509" max="10509" width="34.85546875" customWidth="1"/>
    <col min="10510" max="10510" width="35.140625" customWidth="1"/>
    <col min="10511" max="10511" width="9.5703125" customWidth="1"/>
    <col min="10512" max="10512" width="9" hidden="1" customWidth="1"/>
    <col min="10514" max="10514" width="11.140625" customWidth="1"/>
    <col min="10515" max="10515" width="51" customWidth="1"/>
    <col min="10753" max="10753" width="23.42578125" customWidth="1"/>
    <col min="10754" max="10754" width="15.5703125" customWidth="1"/>
    <col min="10755" max="10755" width="15" customWidth="1"/>
    <col min="10756" max="10756" width="29.42578125" customWidth="1"/>
    <col min="10757" max="10757" width="9.5703125" customWidth="1"/>
    <col min="10758" max="10758" width="11.42578125" customWidth="1"/>
    <col min="10759" max="10759" width="47" customWidth="1"/>
    <col min="10760" max="10760" width="5.140625" customWidth="1"/>
    <col min="10761" max="10761" width="14.42578125" customWidth="1"/>
    <col min="10762" max="10763" width="11.85546875" customWidth="1"/>
    <col min="10764" max="10764" width="15.5703125" customWidth="1"/>
    <col min="10765" max="10765" width="34.85546875" customWidth="1"/>
    <col min="10766" max="10766" width="35.140625" customWidth="1"/>
    <col min="10767" max="10767" width="9.5703125" customWidth="1"/>
    <col min="10768" max="10768" width="9" hidden="1" customWidth="1"/>
    <col min="10770" max="10770" width="11.140625" customWidth="1"/>
    <col min="10771" max="10771" width="51" customWidth="1"/>
    <col min="11009" max="11009" width="23.42578125" customWidth="1"/>
    <col min="11010" max="11010" width="15.5703125" customWidth="1"/>
    <col min="11011" max="11011" width="15" customWidth="1"/>
    <col min="11012" max="11012" width="29.42578125" customWidth="1"/>
    <col min="11013" max="11013" width="9.5703125" customWidth="1"/>
    <col min="11014" max="11014" width="11.42578125" customWidth="1"/>
    <col min="11015" max="11015" width="47" customWidth="1"/>
    <col min="11016" max="11016" width="5.140625" customWidth="1"/>
    <col min="11017" max="11017" width="14.42578125" customWidth="1"/>
    <col min="11018" max="11019" width="11.85546875" customWidth="1"/>
    <col min="11020" max="11020" width="15.5703125" customWidth="1"/>
    <col min="11021" max="11021" width="34.85546875" customWidth="1"/>
    <col min="11022" max="11022" width="35.140625" customWidth="1"/>
    <col min="11023" max="11023" width="9.5703125" customWidth="1"/>
    <col min="11024" max="11024" width="9" hidden="1" customWidth="1"/>
    <col min="11026" max="11026" width="11.140625" customWidth="1"/>
    <col min="11027" max="11027" width="51" customWidth="1"/>
    <col min="11265" max="11265" width="23.42578125" customWidth="1"/>
    <col min="11266" max="11266" width="15.5703125" customWidth="1"/>
    <col min="11267" max="11267" width="15" customWidth="1"/>
    <col min="11268" max="11268" width="29.42578125" customWidth="1"/>
    <col min="11269" max="11269" width="9.5703125" customWidth="1"/>
    <col min="11270" max="11270" width="11.42578125" customWidth="1"/>
    <col min="11271" max="11271" width="47" customWidth="1"/>
    <col min="11272" max="11272" width="5.140625" customWidth="1"/>
    <col min="11273" max="11273" width="14.42578125" customWidth="1"/>
    <col min="11274" max="11275" width="11.85546875" customWidth="1"/>
    <col min="11276" max="11276" width="15.5703125" customWidth="1"/>
    <col min="11277" max="11277" width="34.85546875" customWidth="1"/>
    <col min="11278" max="11278" width="35.140625" customWidth="1"/>
    <col min="11279" max="11279" width="9.5703125" customWidth="1"/>
    <col min="11280" max="11280" width="9" hidden="1" customWidth="1"/>
    <col min="11282" max="11282" width="11.140625" customWidth="1"/>
    <col min="11283" max="11283" width="51" customWidth="1"/>
    <col min="11521" max="11521" width="23.42578125" customWidth="1"/>
    <col min="11522" max="11522" width="15.5703125" customWidth="1"/>
    <col min="11523" max="11523" width="15" customWidth="1"/>
    <col min="11524" max="11524" width="29.42578125" customWidth="1"/>
    <col min="11525" max="11525" width="9.5703125" customWidth="1"/>
    <col min="11526" max="11526" width="11.42578125" customWidth="1"/>
    <col min="11527" max="11527" width="47" customWidth="1"/>
    <col min="11528" max="11528" width="5.140625" customWidth="1"/>
    <col min="11529" max="11529" width="14.42578125" customWidth="1"/>
    <col min="11530" max="11531" width="11.85546875" customWidth="1"/>
    <col min="11532" max="11532" width="15.5703125" customWidth="1"/>
    <col min="11533" max="11533" width="34.85546875" customWidth="1"/>
    <col min="11534" max="11534" width="35.140625" customWidth="1"/>
    <col min="11535" max="11535" width="9.5703125" customWidth="1"/>
    <col min="11536" max="11536" width="9" hidden="1" customWidth="1"/>
    <col min="11538" max="11538" width="11.140625" customWidth="1"/>
    <col min="11539" max="11539" width="51" customWidth="1"/>
    <col min="11777" max="11777" width="23.42578125" customWidth="1"/>
    <col min="11778" max="11778" width="15.5703125" customWidth="1"/>
    <col min="11779" max="11779" width="15" customWidth="1"/>
    <col min="11780" max="11780" width="29.42578125" customWidth="1"/>
    <col min="11781" max="11781" width="9.5703125" customWidth="1"/>
    <col min="11782" max="11782" width="11.42578125" customWidth="1"/>
    <col min="11783" max="11783" width="47" customWidth="1"/>
    <col min="11784" max="11784" width="5.140625" customWidth="1"/>
    <col min="11785" max="11785" width="14.42578125" customWidth="1"/>
    <col min="11786" max="11787" width="11.85546875" customWidth="1"/>
    <col min="11788" max="11788" width="15.5703125" customWidth="1"/>
    <col min="11789" max="11789" width="34.85546875" customWidth="1"/>
    <col min="11790" max="11790" width="35.140625" customWidth="1"/>
    <col min="11791" max="11791" width="9.5703125" customWidth="1"/>
    <col min="11792" max="11792" width="9" hidden="1" customWidth="1"/>
    <col min="11794" max="11794" width="11.140625" customWidth="1"/>
    <col min="11795" max="11795" width="51" customWidth="1"/>
    <col min="12033" max="12033" width="23.42578125" customWidth="1"/>
    <col min="12034" max="12034" width="15.5703125" customWidth="1"/>
    <col min="12035" max="12035" width="15" customWidth="1"/>
    <col min="12036" max="12036" width="29.42578125" customWidth="1"/>
    <col min="12037" max="12037" width="9.5703125" customWidth="1"/>
    <col min="12038" max="12038" width="11.42578125" customWidth="1"/>
    <col min="12039" max="12039" width="47" customWidth="1"/>
    <col min="12040" max="12040" width="5.140625" customWidth="1"/>
    <col min="12041" max="12041" width="14.42578125" customWidth="1"/>
    <col min="12042" max="12043" width="11.85546875" customWidth="1"/>
    <col min="12044" max="12044" width="15.5703125" customWidth="1"/>
    <col min="12045" max="12045" width="34.85546875" customWidth="1"/>
    <col min="12046" max="12046" width="35.140625" customWidth="1"/>
    <col min="12047" max="12047" width="9.5703125" customWidth="1"/>
    <col min="12048" max="12048" width="9" hidden="1" customWidth="1"/>
    <col min="12050" max="12050" width="11.140625" customWidth="1"/>
    <col min="12051" max="12051" width="51" customWidth="1"/>
    <col min="12289" max="12289" width="23.42578125" customWidth="1"/>
    <col min="12290" max="12290" width="15.5703125" customWidth="1"/>
    <col min="12291" max="12291" width="15" customWidth="1"/>
    <col min="12292" max="12292" width="29.42578125" customWidth="1"/>
    <col min="12293" max="12293" width="9.5703125" customWidth="1"/>
    <col min="12294" max="12294" width="11.42578125" customWidth="1"/>
    <col min="12295" max="12295" width="47" customWidth="1"/>
    <col min="12296" max="12296" width="5.140625" customWidth="1"/>
    <col min="12297" max="12297" width="14.42578125" customWidth="1"/>
    <col min="12298" max="12299" width="11.85546875" customWidth="1"/>
    <col min="12300" max="12300" width="15.5703125" customWidth="1"/>
    <col min="12301" max="12301" width="34.85546875" customWidth="1"/>
    <col min="12302" max="12302" width="35.140625" customWidth="1"/>
    <col min="12303" max="12303" width="9.5703125" customWidth="1"/>
    <col min="12304" max="12304" width="9" hidden="1" customWidth="1"/>
    <col min="12306" max="12306" width="11.140625" customWidth="1"/>
    <col min="12307" max="12307" width="51" customWidth="1"/>
    <col min="12545" max="12545" width="23.42578125" customWidth="1"/>
    <col min="12546" max="12546" width="15.5703125" customWidth="1"/>
    <col min="12547" max="12547" width="15" customWidth="1"/>
    <col min="12548" max="12548" width="29.42578125" customWidth="1"/>
    <col min="12549" max="12549" width="9.5703125" customWidth="1"/>
    <col min="12550" max="12550" width="11.42578125" customWidth="1"/>
    <col min="12551" max="12551" width="47" customWidth="1"/>
    <col min="12552" max="12552" width="5.140625" customWidth="1"/>
    <col min="12553" max="12553" width="14.42578125" customWidth="1"/>
    <col min="12554" max="12555" width="11.85546875" customWidth="1"/>
    <col min="12556" max="12556" width="15.5703125" customWidth="1"/>
    <col min="12557" max="12557" width="34.85546875" customWidth="1"/>
    <col min="12558" max="12558" width="35.140625" customWidth="1"/>
    <col min="12559" max="12559" width="9.5703125" customWidth="1"/>
    <col min="12560" max="12560" width="9" hidden="1" customWidth="1"/>
    <col min="12562" max="12562" width="11.140625" customWidth="1"/>
    <col min="12563" max="12563" width="51" customWidth="1"/>
    <col min="12801" max="12801" width="23.42578125" customWidth="1"/>
    <col min="12802" max="12802" width="15.5703125" customWidth="1"/>
    <col min="12803" max="12803" width="15" customWidth="1"/>
    <col min="12804" max="12804" width="29.42578125" customWidth="1"/>
    <col min="12805" max="12805" width="9.5703125" customWidth="1"/>
    <col min="12806" max="12806" width="11.42578125" customWidth="1"/>
    <col min="12807" max="12807" width="47" customWidth="1"/>
    <col min="12808" max="12808" width="5.140625" customWidth="1"/>
    <col min="12809" max="12809" width="14.42578125" customWidth="1"/>
    <col min="12810" max="12811" width="11.85546875" customWidth="1"/>
    <col min="12812" max="12812" width="15.5703125" customWidth="1"/>
    <col min="12813" max="12813" width="34.85546875" customWidth="1"/>
    <col min="12814" max="12814" width="35.140625" customWidth="1"/>
    <col min="12815" max="12815" width="9.5703125" customWidth="1"/>
    <col min="12816" max="12816" width="9" hidden="1" customWidth="1"/>
    <col min="12818" max="12818" width="11.140625" customWidth="1"/>
    <col min="12819" max="12819" width="51" customWidth="1"/>
    <col min="13057" max="13057" width="23.42578125" customWidth="1"/>
    <col min="13058" max="13058" width="15.5703125" customWidth="1"/>
    <col min="13059" max="13059" width="15" customWidth="1"/>
    <col min="13060" max="13060" width="29.42578125" customWidth="1"/>
    <col min="13061" max="13061" width="9.5703125" customWidth="1"/>
    <col min="13062" max="13062" width="11.42578125" customWidth="1"/>
    <col min="13063" max="13063" width="47" customWidth="1"/>
    <col min="13064" max="13064" width="5.140625" customWidth="1"/>
    <col min="13065" max="13065" width="14.42578125" customWidth="1"/>
    <col min="13066" max="13067" width="11.85546875" customWidth="1"/>
    <col min="13068" max="13068" width="15.5703125" customWidth="1"/>
    <col min="13069" max="13069" width="34.85546875" customWidth="1"/>
    <col min="13070" max="13070" width="35.140625" customWidth="1"/>
    <col min="13071" max="13071" width="9.5703125" customWidth="1"/>
    <col min="13072" max="13072" width="9" hidden="1" customWidth="1"/>
    <col min="13074" max="13074" width="11.140625" customWidth="1"/>
    <col min="13075" max="13075" width="51" customWidth="1"/>
    <col min="13313" max="13313" width="23.42578125" customWidth="1"/>
    <col min="13314" max="13314" width="15.5703125" customWidth="1"/>
    <col min="13315" max="13315" width="15" customWidth="1"/>
    <col min="13316" max="13316" width="29.42578125" customWidth="1"/>
    <col min="13317" max="13317" width="9.5703125" customWidth="1"/>
    <col min="13318" max="13318" width="11.42578125" customWidth="1"/>
    <col min="13319" max="13319" width="47" customWidth="1"/>
    <col min="13320" max="13320" width="5.140625" customWidth="1"/>
    <col min="13321" max="13321" width="14.42578125" customWidth="1"/>
    <col min="13322" max="13323" width="11.85546875" customWidth="1"/>
    <col min="13324" max="13324" width="15.5703125" customWidth="1"/>
    <col min="13325" max="13325" width="34.85546875" customWidth="1"/>
    <col min="13326" max="13326" width="35.140625" customWidth="1"/>
    <col min="13327" max="13327" width="9.5703125" customWidth="1"/>
    <col min="13328" max="13328" width="9" hidden="1" customWidth="1"/>
    <col min="13330" max="13330" width="11.140625" customWidth="1"/>
    <col min="13331" max="13331" width="51" customWidth="1"/>
    <col min="13569" max="13569" width="23.42578125" customWidth="1"/>
    <col min="13570" max="13570" width="15.5703125" customWidth="1"/>
    <col min="13571" max="13571" width="15" customWidth="1"/>
    <col min="13572" max="13572" width="29.42578125" customWidth="1"/>
    <col min="13573" max="13573" width="9.5703125" customWidth="1"/>
    <col min="13574" max="13574" width="11.42578125" customWidth="1"/>
    <col min="13575" max="13575" width="47" customWidth="1"/>
    <col min="13576" max="13576" width="5.140625" customWidth="1"/>
    <col min="13577" max="13577" width="14.42578125" customWidth="1"/>
    <col min="13578" max="13579" width="11.85546875" customWidth="1"/>
    <col min="13580" max="13580" width="15.5703125" customWidth="1"/>
    <col min="13581" max="13581" width="34.85546875" customWidth="1"/>
    <col min="13582" max="13582" width="35.140625" customWidth="1"/>
    <col min="13583" max="13583" width="9.5703125" customWidth="1"/>
    <col min="13584" max="13584" width="9" hidden="1" customWidth="1"/>
    <col min="13586" max="13586" width="11.140625" customWidth="1"/>
    <col min="13587" max="13587" width="51" customWidth="1"/>
    <col min="13825" max="13825" width="23.42578125" customWidth="1"/>
    <col min="13826" max="13826" width="15.5703125" customWidth="1"/>
    <col min="13827" max="13827" width="15" customWidth="1"/>
    <col min="13828" max="13828" width="29.42578125" customWidth="1"/>
    <col min="13829" max="13829" width="9.5703125" customWidth="1"/>
    <col min="13830" max="13830" width="11.42578125" customWidth="1"/>
    <col min="13831" max="13831" width="47" customWidth="1"/>
    <col min="13832" max="13832" width="5.140625" customWidth="1"/>
    <col min="13833" max="13833" width="14.42578125" customWidth="1"/>
    <col min="13834" max="13835" width="11.85546875" customWidth="1"/>
    <col min="13836" max="13836" width="15.5703125" customWidth="1"/>
    <col min="13837" max="13837" width="34.85546875" customWidth="1"/>
    <col min="13838" max="13838" width="35.140625" customWidth="1"/>
    <col min="13839" max="13839" width="9.5703125" customWidth="1"/>
    <col min="13840" max="13840" width="9" hidden="1" customWidth="1"/>
    <col min="13842" max="13842" width="11.140625" customWidth="1"/>
    <col min="13843" max="13843" width="51" customWidth="1"/>
    <col min="14081" max="14081" width="23.42578125" customWidth="1"/>
    <col min="14082" max="14082" width="15.5703125" customWidth="1"/>
    <col min="14083" max="14083" width="15" customWidth="1"/>
    <col min="14084" max="14084" width="29.42578125" customWidth="1"/>
    <col min="14085" max="14085" width="9.5703125" customWidth="1"/>
    <col min="14086" max="14086" width="11.42578125" customWidth="1"/>
    <col min="14087" max="14087" width="47" customWidth="1"/>
    <col min="14088" max="14088" width="5.140625" customWidth="1"/>
    <col min="14089" max="14089" width="14.42578125" customWidth="1"/>
    <col min="14090" max="14091" width="11.85546875" customWidth="1"/>
    <col min="14092" max="14092" width="15.5703125" customWidth="1"/>
    <col min="14093" max="14093" width="34.85546875" customWidth="1"/>
    <col min="14094" max="14094" width="35.140625" customWidth="1"/>
    <col min="14095" max="14095" width="9.5703125" customWidth="1"/>
    <col min="14096" max="14096" width="9" hidden="1" customWidth="1"/>
    <col min="14098" max="14098" width="11.140625" customWidth="1"/>
    <col min="14099" max="14099" width="51" customWidth="1"/>
    <col min="14337" max="14337" width="23.42578125" customWidth="1"/>
    <col min="14338" max="14338" width="15.5703125" customWidth="1"/>
    <col min="14339" max="14339" width="15" customWidth="1"/>
    <col min="14340" max="14340" width="29.42578125" customWidth="1"/>
    <col min="14341" max="14341" width="9.5703125" customWidth="1"/>
    <col min="14342" max="14342" width="11.42578125" customWidth="1"/>
    <col min="14343" max="14343" width="47" customWidth="1"/>
    <col min="14344" max="14344" width="5.140625" customWidth="1"/>
    <col min="14345" max="14345" width="14.42578125" customWidth="1"/>
    <col min="14346" max="14347" width="11.85546875" customWidth="1"/>
    <col min="14348" max="14348" width="15.5703125" customWidth="1"/>
    <col min="14349" max="14349" width="34.85546875" customWidth="1"/>
    <col min="14350" max="14350" width="35.140625" customWidth="1"/>
    <col min="14351" max="14351" width="9.5703125" customWidth="1"/>
    <col min="14352" max="14352" width="9" hidden="1" customWidth="1"/>
    <col min="14354" max="14354" width="11.140625" customWidth="1"/>
    <col min="14355" max="14355" width="51" customWidth="1"/>
    <col min="14593" max="14593" width="23.42578125" customWidth="1"/>
    <col min="14594" max="14594" width="15.5703125" customWidth="1"/>
    <col min="14595" max="14595" width="15" customWidth="1"/>
    <col min="14596" max="14596" width="29.42578125" customWidth="1"/>
    <col min="14597" max="14597" width="9.5703125" customWidth="1"/>
    <col min="14598" max="14598" width="11.42578125" customWidth="1"/>
    <col min="14599" max="14599" width="47" customWidth="1"/>
    <col min="14600" max="14600" width="5.140625" customWidth="1"/>
    <col min="14601" max="14601" width="14.42578125" customWidth="1"/>
    <col min="14602" max="14603" width="11.85546875" customWidth="1"/>
    <col min="14604" max="14604" width="15.5703125" customWidth="1"/>
    <col min="14605" max="14605" width="34.85546875" customWidth="1"/>
    <col min="14606" max="14606" width="35.140625" customWidth="1"/>
    <col min="14607" max="14607" width="9.5703125" customWidth="1"/>
    <col min="14608" max="14608" width="9" hidden="1" customWidth="1"/>
    <col min="14610" max="14610" width="11.140625" customWidth="1"/>
    <col min="14611" max="14611" width="51" customWidth="1"/>
    <col min="14849" max="14849" width="23.42578125" customWidth="1"/>
    <col min="14850" max="14850" width="15.5703125" customWidth="1"/>
    <col min="14851" max="14851" width="15" customWidth="1"/>
    <col min="14852" max="14852" width="29.42578125" customWidth="1"/>
    <col min="14853" max="14853" width="9.5703125" customWidth="1"/>
    <col min="14854" max="14854" width="11.42578125" customWidth="1"/>
    <col min="14855" max="14855" width="47" customWidth="1"/>
    <col min="14856" max="14856" width="5.140625" customWidth="1"/>
    <col min="14857" max="14857" width="14.42578125" customWidth="1"/>
    <col min="14858" max="14859" width="11.85546875" customWidth="1"/>
    <col min="14860" max="14860" width="15.5703125" customWidth="1"/>
    <col min="14861" max="14861" width="34.85546875" customWidth="1"/>
    <col min="14862" max="14862" width="35.140625" customWidth="1"/>
    <col min="14863" max="14863" width="9.5703125" customWidth="1"/>
    <col min="14864" max="14864" width="9" hidden="1" customWidth="1"/>
    <col min="14866" max="14866" width="11.140625" customWidth="1"/>
    <col min="14867" max="14867" width="51" customWidth="1"/>
    <col min="15105" max="15105" width="23.42578125" customWidth="1"/>
    <col min="15106" max="15106" width="15.5703125" customWidth="1"/>
    <col min="15107" max="15107" width="15" customWidth="1"/>
    <col min="15108" max="15108" width="29.42578125" customWidth="1"/>
    <col min="15109" max="15109" width="9.5703125" customWidth="1"/>
    <col min="15110" max="15110" width="11.42578125" customWidth="1"/>
    <col min="15111" max="15111" width="47" customWidth="1"/>
    <col min="15112" max="15112" width="5.140625" customWidth="1"/>
    <col min="15113" max="15113" width="14.42578125" customWidth="1"/>
    <col min="15114" max="15115" width="11.85546875" customWidth="1"/>
    <col min="15116" max="15116" width="15.5703125" customWidth="1"/>
    <col min="15117" max="15117" width="34.85546875" customWidth="1"/>
    <col min="15118" max="15118" width="35.140625" customWidth="1"/>
    <col min="15119" max="15119" width="9.5703125" customWidth="1"/>
    <col min="15120" max="15120" width="9" hidden="1" customWidth="1"/>
    <col min="15122" max="15122" width="11.140625" customWidth="1"/>
    <col min="15123" max="15123" width="51" customWidth="1"/>
    <col min="15361" max="15361" width="23.42578125" customWidth="1"/>
    <col min="15362" max="15362" width="15.5703125" customWidth="1"/>
    <col min="15363" max="15363" width="15" customWidth="1"/>
    <col min="15364" max="15364" width="29.42578125" customWidth="1"/>
    <col min="15365" max="15365" width="9.5703125" customWidth="1"/>
    <col min="15366" max="15366" width="11.42578125" customWidth="1"/>
    <col min="15367" max="15367" width="47" customWidth="1"/>
    <col min="15368" max="15368" width="5.140625" customWidth="1"/>
    <col min="15369" max="15369" width="14.42578125" customWidth="1"/>
    <col min="15370" max="15371" width="11.85546875" customWidth="1"/>
    <col min="15372" max="15372" width="15.5703125" customWidth="1"/>
    <col min="15373" max="15373" width="34.85546875" customWidth="1"/>
    <col min="15374" max="15374" width="35.140625" customWidth="1"/>
    <col min="15375" max="15375" width="9.5703125" customWidth="1"/>
    <col min="15376" max="15376" width="9" hidden="1" customWidth="1"/>
    <col min="15378" max="15378" width="11.140625" customWidth="1"/>
    <col min="15379" max="15379" width="51" customWidth="1"/>
    <col min="15617" max="15617" width="23.42578125" customWidth="1"/>
    <col min="15618" max="15618" width="15.5703125" customWidth="1"/>
    <col min="15619" max="15619" width="15" customWidth="1"/>
    <col min="15620" max="15620" width="29.42578125" customWidth="1"/>
    <col min="15621" max="15621" width="9.5703125" customWidth="1"/>
    <col min="15622" max="15622" width="11.42578125" customWidth="1"/>
    <col min="15623" max="15623" width="47" customWidth="1"/>
    <col min="15624" max="15624" width="5.140625" customWidth="1"/>
    <col min="15625" max="15625" width="14.42578125" customWidth="1"/>
    <col min="15626" max="15627" width="11.85546875" customWidth="1"/>
    <col min="15628" max="15628" width="15.5703125" customWidth="1"/>
    <col min="15629" max="15629" width="34.85546875" customWidth="1"/>
    <col min="15630" max="15630" width="35.140625" customWidth="1"/>
    <col min="15631" max="15631" width="9.5703125" customWidth="1"/>
    <col min="15632" max="15632" width="9" hidden="1" customWidth="1"/>
    <col min="15634" max="15634" width="11.140625" customWidth="1"/>
    <col min="15635" max="15635" width="51" customWidth="1"/>
    <col min="15873" max="15873" width="23.42578125" customWidth="1"/>
    <col min="15874" max="15874" width="15.5703125" customWidth="1"/>
    <col min="15875" max="15875" width="15" customWidth="1"/>
    <col min="15876" max="15876" width="29.42578125" customWidth="1"/>
    <col min="15877" max="15877" width="9.5703125" customWidth="1"/>
    <col min="15878" max="15878" width="11.42578125" customWidth="1"/>
    <col min="15879" max="15879" width="47" customWidth="1"/>
    <col min="15880" max="15880" width="5.140625" customWidth="1"/>
    <col min="15881" max="15881" width="14.42578125" customWidth="1"/>
    <col min="15882" max="15883" width="11.85546875" customWidth="1"/>
    <col min="15884" max="15884" width="15.5703125" customWidth="1"/>
    <col min="15885" max="15885" width="34.85546875" customWidth="1"/>
    <col min="15886" max="15886" width="35.140625" customWidth="1"/>
    <col min="15887" max="15887" width="9.5703125" customWidth="1"/>
    <col min="15888" max="15888" width="9" hidden="1" customWidth="1"/>
    <col min="15890" max="15890" width="11.140625" customWidth="1"/>
    <col min="15891" max="15891" width="51" customWidth="1"/>
    <col min="16129" max="16129" width="23.42578125" customWidth="1"/>
    <col min="16130" max="16130" width="15.5703125" customWidth="1"/>
    <col min="16131" max="16131" width="15" customWidth="1"/>
    <col min="16132" max="16132" width="29.42578125" customWidth="1"/>
    <col min="16133" max="16133" width="9.5703125" customWidth="1"/>
    <col min="16134" max="16134" width="11.42578125" customWidth="1"/>
    <col min="16135" max="16135" width="47" customWidth="1"/>
    <col min="16136" max="16136" width="5.140625" customWidth="1"/>
    <col min="16137" max="16137" width="14.42578125" customWidth="1"/>
    <col min="16138" max="16139" width="11.85546875" customWidth="1"/>
    <col min="16140" max="16140" width="15.5703125" customWidth="1"/>
    <col min="16141" max="16141" width="34.85546875" customWidth="1"/>
    <col min="16142" max="16142" width="35.140625" customWidth="1"/>
    <col min="16143" max="16143" width="9.5703125" customWidth="1"/>
    <col min="16144" max="16144" width="9" hidden="1" customWidth="1"/>
    <col min="16146" max="16146" width="11.140625" customWidth="1"/>
    <col min="16147" max="16147" width="51" customWidth="1"/>
  </cols>
  <sheetData>
    <row r="1" spans="1:18" s="1" customFormat="1" ht="18.75" customHeight="1" x14ac:dyDescent="0.3">
      <c r="A1" s="9"/>
      <c r="G1" s="121"/>
      <c r="H1" s="121"/>
      <c r="I1" s="121"/>
      <c r="J1" s="121"/>
      <c r="K1" s="121"/>
      <c r="L1" s="121"/>
      <c r="M1" s="121"/>
      <c r="N1" s="121"/>
      <c r="O1" s="121"/>
    </row>
    <row r="2" spans="1:18" s="1" customFormat="1" ht="41.25" customHeight="1" x14ac:dyDescent="0.3">
      <c r="A2" s="9"/>
      <c r="D2" s="10"/>
      <c r="E2" s="122" t="s">
        <v>61</v>
      </c>
      <c r="F2" s="122"/>
      <c r="G2" s="122"/>
      <c r="H2" s="122"/>
      <c r="I2" s="122"/>
      <c r="J2" s="122"/>
      <c r="K2" s="122"/>
      <c r="L2" s="122"/>
      <c r="M2" s="27"/>
      <c r="N2" s="10"/>
      <c r="O2" s="28"/>
      <c r="P2" s="10"/>
    </row>
    <row r="3" spans="1:18" s="1" customFormat="1" ht="15" customHeight="1" x14ac:dyDescent="0.3">
      <c r="A3" s="9"/>
      <c r="I3" s="29"/>
      <c r="J3" s="29"/>
      <c r="K3" s="30"/>
      <c r="L3" s="31"/>
      <c r="M3" s="32"/>
      <c r="N3" s="29"/>
      <c r="P3" s="33"/>
    </row>
    <row r="4" spans="1:18" ht="85.5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34" t="s">
        <v>13</v>
      </c>
      <c r="O4" s="11" t="s">
        <v>14</v>
      </c>
      <c r="P4" s="35" t="s">
        <v>15</v>
      </c>
      <c r="Q4" s="89" t="s">
        <v>16</v>
      </c>
      <c r="R4" s="11" t="s">
        <v>17</v>
      </c>
    </row>
    <row r="5" spans="1:18" x14ac:dyDescent="0.25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  <c r="J5" s="13">
        <v>10</v>
      </c>
      <c r="K5" s="13">
        <v>11</v>
      </c>
      <c r="L5" s="13">
        <v>12</v>
      </c>
      <c r="M5" s="13">
        <v>13</v>
      </c>
      <c r="N5" s="36">
        <v>14</v>
      </c>
      <c r="O5" s="13">
        <v>15</v>
      </c>
      <c r="P5" s="35">
        <v>14</v>
      </c>
      <c r="Q5" s="77"/>
      <c r="R5" s="77"/>
    </row>
    <row r="6" spans="1:18" s="2" customFormat="1" ht="51" customHeight="1" x14ac:dyDescent="0.25">
      <c r="A6" s="124" t="s">
        <v>18</v>
      </c>
      <c r="B6" s="127">
        <v>2464075360</v>
      </c>
      <c r="C6" s="130" t="s">
        <v>19</v>
      </c>
      <c r="D6" s="115" t="s">
        <v>20</v>
      </c>
      <c r="E6" s="118" t="s">
        <v>21</v>
      </c>
      <c r="F6" s="15" t="s">
        <v>22</v>
      </c>
      <c r="G6" s="15" t="s">
        <v>23</v>
      </c>
      <c r="H6" s="14" t="s">
        <v>24</v>
      </c>
      <c r="I6" s="37">
        <f>I12/I49*100</f>
        <v>90.731707317073173</v>
      </c>
      <c r="J6" s="37">
        <f>J12/J49*100</f>
        <v>77.399756986634259</v>
      </c>
      <c r="K6" s="38">
        <f>IF(J6/I6*100&gt;100,100,J6/I6*100)</f>
        <v>85.306183775591521</v>
      </c>
      <c r="L6" s="113">
        <f>(K6+K7+K8+K9+K10+K11)/6</f>
        <v>93.847326925561561</v>
      </c>
      <c r="M6" s="39"/>
      <c r="N6" s="40" t="s">
        <v>25</v>
      </c>
      <c r="O6" s="104">
        <f>IFERROR((L6+L12)/2,0)</f>
        <v>64.047319376759276</v>
      </c>
      <c r="P6" s="100">
        <f>IF(O6=0,0,1)</f>
        <v>1</v>
      </c>
      <c r="Q6" s="96">
        <f>IFERROR((O6+O13)/(P6+P13),0)</f>
        <v>64.047319376759276</v>
      </c>
      <c r="R6" s="91">
        <f>(O6+O13+O20+O25+O30+O35+O42)/(P6+P13+P20+P25+P30+P35+P42)</f>
        <v>84.497254607067916</v>
      </c>
    </row>
    <row r="7" spans="1:18" s="2" customFormat="1" ht="39.75" customHeight="1" x14ac:dyDescent="0.25">
      <c r="A7" s="125"/>
      <c r="B7" s="128"/>
      <c r="C7" s="131"/>
      <c r="D7" s="116"/>
      <c r="E7" s="119"/>
      <c r="F7" s="16" t="s">
        <v>22</v>
      </c>
      <c r="G7" s="16" t="s">
        <v>26</v>
      </c>
      <c r="H7" s="11" t="s">
        <v>27</v>
      </c>
      <c r="I7" s="41">
        <v>0</v>
      </c>
      <c r="J7" s="41">
        <v>0</v>
      </c>
      <c r="K7" s="42">
        <f>IF(J7=0,100,IF(J7&gt;5,89,90))</f>
        <v>100</v>
      </c>
      <c r="L7" s="114"/>
      <c r="M7" s="43"/>
      <c r="N7" s="44" t="s">
        <v>28</v>
      </c>
      <c r="O7" s="105"/>
      <c r="P7" s="100"/>
      <c r="Q7" s="96"/>
      <c r="R7" s="91"/>
    </row>
    <row r="8" spans="1:18" s="2" customFormat="1" ht="30" customHeight="1" x14ac:dyDescent="0.25">
      <c r="A8" s="125"/>
      <c r="B8" s="128"/>
      <c r="C8" s="131"/>
      <c r="D8" s="116"/>
      <c r="E8" s="119"/>
      <c r="F8" s="16" t="s">
        <v>22</v>
      </c>
      <c r="G8" s="16" t="s">
        <v>29</v>
      </c>
      <c r="H8" s="11" t="s">
        <v>24</v>
      </c>
      <c r="I8" s="41">
        <v>90</v>
      </c>
      <c r="J8" s="41">
        <v>100</v>
      </c>
      <c r="K8" s="42">
        <f>IF(J8/I8*100&gt;100,100,J8/I8*100)</f>
        <v>100</v>
      </c>
      <c r="L8" s="114"/>
      <c r="M8" s="43"/>
      <c r="N8" s="44" t="s">
        <v>30</v>
      </c>
      <c r="O8" s="105"/>
      <c r="P8" s="100"/>
      <c r="Q8" s="96"/>
      <c r="R8" s="91"/>
    </row>
    <row r="9" spans="1:18" s="2" customFormat="1" ht="30" customHeight="1" x14ac:dyDescent="0.25">
      <c r="A9" s="125"/>
      <c r="B9" s="128"/>
      <c r="C9" s="131"/>
      <c r="D9" s="116"/>
      <c r="E9" s="119"/>
      <c r="F9" s="16" t="s">
        <v>22</v>
      </c>
      <c r="G9" s="16" t="s">
        <v>31</v>
      </c>
      <c r="H9" s="11" t="s">
        <v>24</v>
      </c>
      <c r="I9" s="41">
        <v>90</v>
      </c>
      <c r="J9" s="41">
        <v>70</v>
      </c>
      <c r="K9" s="42">
        <f>IF(J9/I9*100&gt;100,100,J9/I9*100)</f>
        <v>77.777777777777786</v>
      </c>
      <c r="L9" s="114"/>
      <c r="M9" s="43"/>
      <c r="N9" s="44" t="s">
        <v>32</v>
      </c>
      <c r="O9" s="105"/>
      <c r="P9" s="100"/>
      <c r="Q9" s="96"/>
      <c r="R9" s="91"/>
    </row>
    <row r="10" spans="1:18" s="2" customFormat="1" ht="30" customHeight="1" x14ac:dyDescent="0.25">
      <c r="A10" s="125"/>
      <c r="B10" s="128"/>
      <c r="C10" s="131"/>
      <c r="D10" s="116"/>
      <c r="E10" s="119"/>
      <c r="F10" s="16" t="s">
        <v>22</v>
      </c>
      <c r="G10" s="16" t="s">
        <v>33</v>
      </c>
      <c r="H10" s="11" t="s">
        <v>24</v>
      </c>
      <c r="I10" s="41">
        <v>70</v>
      </c>
      <c r="J10" s="41">
        <v>100</v>
      </c>
      <c r="K10" s="42">
        <f>IF(J10/I10*100&gt;100,100,J10/I10*100)</f>
        <v>100</v>
      </c>
      <c r="L10" s="114"/>
      <c r="M10" s="43"/>
      <c r="N10" s="44" t="s">
        <v>34</v>
      </c>
      <c r="O10" s="105"/>
      <c r="P10" s="100"/>
      <c r="Q10" s="96"/>
      <c r="R10" s="91"/>
    </row>
    <row r="11" spans="1:18" s="2" customFormat="1" ht="30" customHeight="1" x14ac:dyDescent="0.25">
      <c r="A11" s="125"/>
      <c r="B11" s="128"/>
      <c r="C11" s="131"/>
      <c r="D11" s="116"/>
      <c r="E11" s="119"/>
      <c r="F11" s="16" t="s">
        <v>22</v>
      </c>
      <c r="G11" s="16" t="s">
        <v>35</v>
      </c>
      <c r="H11" s="11" t="s">
        <v>24</v>
      </c>
      <c r="I11" s="41">
        <v>95</v>
      </c>
      <c r="J11" s="41">
        <v>100</v>
      </c>
      <c r="K11" s="42">
        <f>IF(J11/I11*100&gt;100,100,J11/I11*100)</f>
        <v>100</v>
      </c>
      <c r="L11" s="114"/>
      <c r="M11" s="43"/>
      <c r="N11" s="44" t="s">
        <v>34</v>
      </c>
      <c r="O11" s="105"/>
      <c r="P11" s="100"/>
      <c r="Q11" s="96"/>
      <c r="R11" s="91"/>
    </row>
    <row r="12" spans="1:18" s="2" customFormat="1" ht="30" customHeight="1" x14ac:dyDescent="0.25">
      <c r="A12" s="125"/>
      <c r="B12" s="128"/>
      <c r="C12" s="132"/>
      <c r="D12" s="117"/>
      <c r="E12" s="120"/>
      <c r="F12" s="18" t="s">
        <v>36</v>
      </c>
      <c r="G12" s="18" t="s">
        <v>37</v>
      </c>
      <c r="H12" s="17" t="s">
        <v>38</v>
      </c>
      <c r="I12" s="45">
        <v>1860</v>
      </c>
      <c r="J12" s="45">
        <v>637</v>
      </c>
      <c r="K12" s="46">
        <f>IF(J12/I12*100&gt;110,110,J12/I12*100)</f>
        <v>34.247311827956992</v>
      </c>
      <c r="L12" s="47">
        <f>(K12)</f>
        <v>34.247311827956992</v>
      </c>
      <c r="M12" s="48"/>
      <c r="N12" s="49" t="s">
        <v>25</v>
      </c>
      <c r="O12" s="106"/>
      <c r="P12" s="100"/>
      <c r="Q12" s="96"/>
      <c r="R12" s="91"/>
    </row>
    <row r="13" spans="1:18" ht="54" customHeight="1" x14ac:dyDescent="0.25">
      <c r="A13" s="125"/>
      <c r="B13" s="128"/>
      <c r="C13" s="130" t="s">
        <v>39</v>
      </c>
      <c r="D13" s="115" t="s">
        <v>20</v>
      </c>
      <c r="E13" s="118" t="s">
        <v>21</v>
      </c>
      <c r="F13" s="15" t="s">
        <v>22</v>
      </c>
      <c r="G13" s="15" t="s">
        <v>23</v>
      </c>
      <c r="H13" s="14" t="s">
        <v>24</v>
      </c>
      <c r="I13" s="37">
        <f>I19/I49*100</f>
        <v>0</v>
      </c>
      <c r="J13" s="37">
        <f>J19/J49*100</f>
        <v>0</v>
      </c>
      <c r="K13" s="38" t="e">
        <f>IF(J13/I13*100&gt;100,100,J13/I13*100)</f>
        <v>#DIV/0!</v>
      </c>
      <c r="L13" s="113" t="e">
        <f>(K13+K14+K15+K16+K17+K18)/6</f>
        <v>#DIV/0!</v>
      </c>
      <c r="M13" s="50"/>
      <c r="N13" s="40" t="s">
        <v>25</v>
      </c>
      <c r="O13" s="107">
        <f>IFERROR((L13+L19)/2,0)</f>
        <v>0</v>
      </c>
      <c r="P13" s="100">
        <f>IF(O13=0,0,1)</f>
        <v>0</v>
      </c>
      <c r="Q13" s="96"/>
      <c r="R13" s="91"/>
    </row>
    <row r="14" spans="1:18" ht="38.25" customHeight="1" x14ac:dyDescent="0.25">
      <c r="A14" s="125"/>
      <c r="B14" s="128"/>
      <c r="C14" s="131"/>
      <c r="D14" s="116"/>
      <c r="E14" s="119"/>
      <c r="F14" s="16" t="s">
        <v>22</v>
      </c>
      <c r="G14" s="16" t="s">
        <v>26</v>
      </c>
      <c r="H14" s="11" t="s">
        <v>27</v>
      </c>
      <c r="I14" s="41">
        <v>0</v>
      </c>
      <c r="J14" s="41"/>
      <c r="K14" s="42">
        <f>IF(J14=0,100,IF(J14&gt;5,89,90))</f>
        <v>100</v>
      </c>
      <c r="L14" s="114"/>
      <c r="M14" s="51"/>
      <c r="N14" s="44" t="s">
        <v>28</v>
      </c>
      <c r="O14" s="108"/>
      <c r="P14" s="100"/>
      <c r="Q14" s="96"/>
      <c r="R14" s="91"/>
    </row>
    <row r="15" spans="1:18" ht="30" customHeight="1" x14ac:dyDescent="0.25">
      <c r="A15" s="125"/>
      <c r="B15" s="128"/>
      <c r="C15" s="131"/>
      <c r="D15" s="116"/>
      <c r="E15" s="119"/>
      <c r="F15" s="16" t="s">
        <v>22</v>
      </c>
      <c r="G15" s="16" t="s">
        <v>29</v>
      </c>
      <c r="H15" s="11" t="s">
        <v>24</v>
      </c>
      <c r="I15" s="41">
        <v>90</v>
      </c>
      <c r="J15" s="41"/>
      <c r="K15" s="42">
        <f>IF(J15/I15*100&gt;100,100,J15/I15*100)</f>
        <v>0</v>
      </c>
      <c r="L15" s="114"/>
      <c r="M15" s="51"/>
      <c r="N15" s="44" t="s">
        <v>30</v>
      </c>
      <c r="O15" s="108"/>
      <c r="P15" s="100"/>
      <c r="Q15" s="96"/>
      <c r="R15" s="91"/>
    </row>
    <row r="16" spans="1:18" ht="30" customHeight="1" x14ac:dyDescent="0.25">
      <c r="A16" s="125"/>
      <c r="B16" s="128"/>
      <c r="C16" s="131"/>
      <c r="D16" s="116"/>
      <c r="E16" s="119"/>
      <c r="F16" s="16" t="s">
        <v>22</v>
      </c>
      <c r="G16" s="16" t="s">
        <v>31</v>
      </c>
      <c r="H16" s="11" t="s">
        <v>24</v>
      </c>
      <c r="I16" s="41">
        <v>90</v>
      </c>
      <c r="J16" s="41"/>
      <c r="K16" s="42">
        <f>IF(J16/I16*100&gt;100,100,J16/I16*100)</f>
        <v>0</v>
      </c>
      <c r="L16" s="114"/>
      <c r="M16" s="51"/>
      <c r="N16" s="44" t="s">
        <v>32</v>
      </c>
      <c r="O16" s="108"/>
      <c r="P16" s="100"/>
      <c r="Q16" s="96"/>
      <c r="R16" s="91"/>
    </row>
    <row r="17" spans="1:18" ht="30" customHeight="1" x14ac:dyDescent="0.25">
      <c r="A17" s="125"/>
      <c r="B17" s="128"/>
      <c r="C17" s="131"/>
      <c r="D17" s="116"/>
      <c r="E17" s="119"/>
      <c r="F17" s="16" t="s">
        <v>22</v>
      </c>
      <c r="G17" s="16" t="s">
        <v>33</v>
      </c>
      <c r="H17" s="11" t="s">
        <v>24</v>
      </c>
      <c r="I17" s="41">
        <v>70</v>
      </c>
      <c r="J17" s="41"/>
      <c r="K17" s="42">
        <f>IF(J17/I17*100&gt;100,100,J17/I17*100)</f>
        <v>0</v>
      </c>
      <c r="L17" s="114"/>
      <c r="M17" s="51"/>
      <c r="N17" s="44" t="s">
        <v>34</v>
      </c>
      <c r="O17" s="108"/>
      <c r="P17" s="100"/>
      <c r="Q17" s="96"/>
      <c r="R17" s="91"/>
    </row>
    <row r="18" spans="1:18" ht="30" customHeight="1" x14ac:dyDescent="0.25">
      <c r="A18" s="125"/>
      <c r="B18" s="128"/>
      <c r="C18" s="131"/>
      <c r="D18" s="116"/>
      <c r="E18" s="119"/>
      <c r="F18" s="16" t="s">
        <v>22</v>
      </c>
      <c r="G18" s="16" t="s">
        <v>35</v>
      </c>
      <c r="H18" s="11" t="s">
        <v>24</v>
      </c>
      <c r="I18" s="41">
        <v>95</v>
      </c>
      <c r="J18" s="41"/>
      <c r="K18" s="42">
        <f>IF(J18/I18*100&gt;100,100,J18/I18*100)</f>
        <v>0</v>
      </c>
      <c r="L18" s="114"/>
      <c r="M18" s="51"/>
      <c r="N18" s="44" t="s">
        <v>34</v>
      </c>
      <c r="O18" s="108"/>
      <c r="P18" s="100"/>
      <c r="Q18" s="96"/>
      <c r="R18" s="91"/>
    </row>
    <row r="19" spans="1:18" ht="30" customHeight="1" x14ac:dyDescent="0.25">
      <c r="A19" s="125"/>
      <c r="B19" s="128"/>
      <c r="C19" s="132"/>
      <c r="D19" s="117"/>
      <c r="E19" s="120"/>
      <c r="F19" s="18" t="s">
        <v>36</v>
      </c>
      <c r="G19" s="18" t="s">
        <v>37</v>
      </c>
      <c r="H19" s="17" t="s">
        <v>38</v>
      </c>
      <c r="I19" s="45"/>
      <c r="J19" s="45"/>
      <c r="K19" s="52" t="e">
        <f>IF(J19/I19*100&gt;110,110,J19/I19*100)</f>
        <v>#DIV/0!</v>
      </c>
      <c r="L19" s="47" t="e">
        <f>(K19)</f>
        <v>#DIV/0!</v>
      </c>
      <c r="M19" s="53"/>
      <c r="N19" s="49" t="s">
        <v>25</v>
      </c>
      <c r="O19" s="109"/>
      <c r="P19" s="100"/>
      <c r="Q19" s="96"/>
      <c r="R19" s="91"/>
    </row>
    <row r="20" spans="1:18" ht="48" customHeight="1" x14ac:dyDescent="0.25">
      <c r="A20" s="125"/>
      <c r="B20" s="128"/>
      <c r="C20" s="133" t="s">
        <v>40</v>
      </c>
      <c r="D20" s="115" t="s">
        <v>41</v>
      </c>
      <c r="E20" s="118" t="s">
        <v>21</v>
      </c>
      <c r="F20" s="15" t="s">
        <v>22</v>
      </c>
      <c r="G20" s="15" t="s">
        <v>23</v>
      </c>
      <c r="H20" s="14" t="s">
        <v>24</v>
      </c>
      <c r="I20" s="54">
        <f>I24/I49*100</f>
        <v>1.9512195121951219</v>
      </c>
      <c r="J20" s="55">
        <f>J24/J49*100</f>
        <v>4.3742405832320781</v>
      </c>
      <c r="K20" s="38">
        <f>IF(J20/I20*100&gt;100,100,J20/I20*100)</f>
        <v>100</v>
      </c>
      <c r="L20" s="113">
        <f>(K20+K21+K22+K23)/4</f>
        <v>94.444444444444443</v>
      </c>
      <c r="M20" s="56"/>
      <c r="N20" s="40" t="s">
        <v>25</v>
      </c>
      <c r="O20" s="104">
        <f>IFERROR((L20+L24)/2,0)</f>
        <v>92.222222222222229</v>
      </c>
      <c r="P20" s="100">
        <f>IF(O20=0,0,1)</f>
        <v>1</v>
      </c>
      <c r="Q20" s="97">
        <f>IFERROR((O20+O25+O30)/(P20+P25+P30),0)</f>
        <v>94.722222222222229</v>
      </c>
      <c r="R20" s="91"/>
    </row>
    <row r="21" spans="1:18" ht="30" customHeight="1" x14ac:dyDescent="0.25">
      <c r="A21" s="125"/>
      <c r="B21" s="128"/>
      <c r="C21" s="134"/>
      <c r="D21" s="116"/>
      <c r="E21" s="119"/>
      <c r="F21" s="16" t="s">
        <v>22</v>
      </c>
      <c r="G21" s="16" t="s">
        <v>42</v>
      </c>
      <c r="H21" s="11" t="s">
        <v>24</v>
      </c>
      <c r="I21" s="57">
        <v>90</v>
      </c>
      <c r="J21" s="57">
        <v>100</v>
      </c>
      <c r="K21" s="42">
        <f>IF(J21/I21*100&gt;100,100,J21/I21*100)</f>
        <v>100</v>
      </c>
      <c r="L21" s="114"/>
      <c r="M21" s="58"/>
      <c r="N21" s="44" t="s">
        <v>30</v>
      </c>
      <c r="O21" s="105"/>
      <c r="P21" s="100"/>
      <c r="Q21" s="97"/>
      <c r="R21" s="91"/>
    </row>
    <row r="22" spans="1:18" ht="30" customHeight="1" x14ac:dyDescent="0.25">
      <c r="A22" s="125"/>
      <c r="B22" s="128"/>
      <c r="C22" s="134"/>
      <c r="D22" s="116"/>
      <c r="E22" s="119"/>
      <c r="F22" s="16" t="s">
        <v>22</v>
      </c>
      <c r="G22" s="16" t="s">
        <v>43</v>
      </c>
      <c r="H22" s="11" t="s">
        <v>24</v>
      </c>
      <c r="I22" s="57">
        <v>90</v>
      </c>
      <c r="J22" s="57">
        <v>70</v>
      </c>
      <c r="K22" s="42">
        <f>IF(J22/I22*100&gt;100,100,J22/I22*100)</f>
        <v>77.777777777777786</v>
      </c>
      <c r="L22" s="114"/>
      <c r="M22" s="58"/>
      <c r="N22" s="44" t="s">
        <v>32</v>
      </c>
      <c r="O22" s="105"/>
      <c r="P22" s="100"/>
      <c r="Q22" s="97"/>
      <c r="R22" s="91"/>
    </row>
    <row r="23" spans="1:18" ht="30" customHeight="1" x14ac:dyDescent="0.25">
      <c r="A23" s="125"/>
      <c r="B23" s="128"/>
      <c r="C23" s="134"/>
      <c r="D23" s="116"/>
      <c r="E23" s="119"/>
      <c r="F23" s="16" t="s">
        <v>22</v>
      </c>
      <c r="G23" s="16" t="s">
        <v>44</v>
      </c>
      <c r="H23" s="11" t="s">
        <v>24</v>
      </c>
      <c r="I23" s="57">
        <v>95</v>
      </c>
      <c r="J23" s="57">
        <v>100</v>
      </c>
      <c r="K23" s="42">
        <f>IF(J23/I23*100&gt;100,100,J23/I23*100)</f>
        <v>100</v>
      </c>
      <c r="L23" s="114"/>
      <c r="M23" s="58"/>
      <c r="N23" s="44" t="s">
        <v>34</v>
      </c>
      <c r="O23" s="105"/>
      <c r="P23" s="100"/>
      <c r="Q23" s="97"/>
      <c r="R23" s="91"/>
    </row>
    <row r="24" spans="1:18" ht="30" customHeight="1" x14ac:dyDescent="0.25">
      <c r="A24" s="125"/>
      <c r="B24" s="128"/>
      <c r="C24" s="135"/>
      <c r="D24" s="117"/>
      <c r="E24" s="120"/>
      <c r="F24" s="18" t="s">
        <v>36</v>
      </c>
      <c r="G24" s="18" t="s">
        <v>37</v>
      </c>
      <c r="H24" s="17" t="s">
        <v>38</v>
      </c>
      <c r="I24" s="59">
        <v>40</v>
      </c>
      <c r="J24" s="59">
        <v>36</v>
      </c>
      <c r="K24" s="52">
        <f>IF(J24/I24*100&gt;110,110,J24/I24*100)</f>
        <v>90</v>
      </c>
      <c r="L24" s="47">
        <f>(K24)</f>
        <v>90</v>
      </c>
      <c r="M24" s="60"/>
      <c r="N24" s="49" t="s">
        <v>25</v>
      </c>
      <c r="O24" s="106"/>
      <c r="P24" s="100"/>
      <c r="Q24" s="97"/>
      <c r="R24" s="91"/>
    </row>
    <row r="25" spans="1:18" ht="53.25" customHeight="1" x14ac:dyDescent="0.25">
      <c r="A25" s="125"/>
      <c r="B25" s="128"/>
      <c r="C25" s="130" t="s">
        <v>45</v>
      </c>
      <c r="D25" s="118" t="s">
        <v>41</v>
      </c>
      <c r="E25" s="118" t="s">
        <v>21</v>
      </c>
      <c r="F25" s="15" t="s">
        <v>22</v>
      </c>
      <c r="G25" s="15" t="s">
        <v>23</v>
      </c>
      <c r="H25" s="14" t="s">
        <v>24</v>
      </c>
      <c r="I25" s="55">
        <f>I29/I49*100</f>
        <v>7.3170731707317067</v>
      </c>
      <c r="J25" s="55">
        <f>J29/J49*100</f>
        <v>18.226002430133658</v>
      </c>
      <c r="K25" s="38">
        <f>IF(J25/I25*100&gt;100,100,J25/I25*100)</f>
        <v>100</v>
      </c>
      <c r="L25" s="113">
        <f>(K25+K26+K27+K28)/4</f>
        <v>94.444444444444443</v>
      </c>
      <c r="M25" s="56" t="s">
        <v>46</v>
      </c>
      <c r="N25" s="40" t="s">
        <v>25</v>
      </c>
      <c r="O25" s="104">
        <f>IFERROR((L25+L29)/2,0)</f>
        <v>97.222222222222229</v>
      </c>
      <c r="P25" s="100">
        <f>IF(O25=0,0,1)</f>
        <v>1</v>
      </c>
      <c r="Q25" s="97"/>
      <c r="R25" s="91"/>
    </row>
    <row r="26" spans="1:18" ht="30" customHeight="1" x14ac:dyDescent="0.25">
      <c r="A26" s="125"/>
      <c r="B26" s="128"/>
      <c r="C26" s="131"/>
      <c r="D26" s="119"/>
      <c r="E26" s="119"/>
      <c r="F26" s="16" t="s">
        <v>22</v>
      </c>
      <c r="G26" s="16" t="s">
        <v>42</v>
      </c>
      <c r="H26" s="11" t="s">
        <v>24</v>
      </c>
      <c r="I26" s="57">
        <v>90</v>
      </c>
      <c r="J26" s="57">
        <v>100</v>
      </c>
      <c r="K26" s="42">
        <f t="shared" ref="K26:K33" si="0">IF(J26/I26*100&gt;100,100,J26/I26*100)</f>
        <v>100</v>
      </c>
      <c r="L26" s="114"/>
      <c r="M26" s="58" t="s">
        <v>47</v>
      </c>
      <c r="N26" s="44" t="s">
        <v>30</v>
      </c>
      <c r="O26" s="105"/>
      <c r="P26" s="100"/>
      <c r="Q26" s="97"/>
      <c r="R26" s="91"/>
    </row>
    <row r="27" spans="1:18" ht="30" customHeight="1" x14ac:dyDescent="0.25">
      <c r="A27" s="125"/>
      <c r="B27" s="128"/>
      <c r="C27" s="131"/>
      <c r="D27" s="119"/>
      <c r="E27" s="119"/>
      <c r="F27" s="16" t="s">
        <v>22</v>
      </c>
      <c r="G27" s="16" t="s">
        <v>43</v>
      </c>
      <c r="H27" s="11" t="s">
        <v>24</v>
      </c>
      <c r="I27" s="57">
        <v>90</v>
      </c>
      <c r="J27" s="57">
        <v>70</v>
      </c>
      <c r="K27" s="42">
        <f t="shared" si="0"/>
        <v>77.777777777777786</v>
      </c>
      <c r="L27" s="114"/>
      <c r="M27" s="58" t="s">
        <v>48</v>
      </c>
      <c r="N27" s="44" t="s">
        <v>32</v>
      </c>
      <c r="O27" s="105"/>
      <c r="P27" s="100"/>
      <c r="Q27" s="97"/>
      <c r="R27" s="91"/>
    </row>
    <row r="28" spans="1:18" ht="30" customHeight="1" x14ac:dyDescent="0.25">
      <c r="A28" s="125"/>
      <c r="B28" s="128"/>
      <c r="C28" s="131"/>
      <c r="D28" s="119"/>
      <c r="E28" s="119"/>
      <c r="F28" s="16" t="s">
        <v>22</v>
      </c>
      <c r="G28" s="16" t="s">
        <v>44</v>
      </c>
      <c r="H28" s="11" t="s">
        <v>24</v>
      </c>
      <c r="I28" s="57">
        <v>95</v>
      </c>
      <c r="J28" s="57">
        <v>100</v>
      </c>
      <c r="K28" s="42">
        <f t="shared" si="0"/>
        <v>100</v>
      </c>
      <c r="L28" s="114"/>
      <c r="M28" s="58" t="s">
        <v>49</v>
      </c>
      <c r="N28" s="44" t="s">
        <v>34</v>
      </c>
      <c r="O28" s="105"/>
      <c r="P28" s="100"/>
      <c r="Q28" s="97"/>
      <c r="R28" s="91"/>
    </row>
    <row r="29" spans="1:18" ht="30" customHeight="1" x14ac:dyDescent="0.25">
      <c r="A29" s="125"/>
      <c r="B29" s="128"/>
      <c r="C29" s="132"/>
      <c r="D29" s="120"/>
      <c r="E29" s="120"/>
      <c r="F29" s="18" t="s">
        <v>36</v>
      </c>
      <c r="G29" s="18" t="s">
        <v>37</v>
      </c>
      <c r="H29" s="17" t="s">
        <v>38</v>
      </c>
      <c r="I29" s="59">
        <v>150</v>
      </c>
      <c r="J29" s="59">
        <v>150</v>
      </c>
      <c r="K29" s="52">
        <f>IF(J29/I29*100&gt;110,110,J29/I29*100)</f>
        <v>100</v>
      </c>
      <c r="L29" s="47">
        <f>(K29)</f>
        <v>100</v>
      </c>
      <c r="M29" s="60" t="s">
        <v>50</v>
      </c>
      <c r="N29" s="49" t="s">
        <v>25</v>
      </c>
      <c r="O29" s="106"/>
      <c r="P29" s="100"/>
      <c r="Q29" s="97"/>
      <c r="R29" s="91"/>
    </row>
    <row r="30" spans="1:18" ht="51.75" customHeight="1" x14ac:dyDescent="0.25">
      <c r="A30" s="125"/>
      <c r="B30" s="128"/>
      <c r="C30" s="133" t="s">
        <v>51</v>
      </c>
      <c r="D30" s="115" t="s">
        <v>41</v>
      </c>
      <c r="E30" s="115" t="s">
        <v>21</v>
      </c>
      <c r="F30" s="15" t="s">
        <v>22</v>
      </c>
      <c r="G30" s="15" t="s">
        <v>23</v>
      </c>
      <c r="H30" s="14" t="s">
        <v>24</v>
      </c>
      <c r="I30" s="55">
        <f>I34/I49*100</f>
        <v>0</v>
      </c>
      <c r="J30" s="55">
        <f>J34/J49*100</f>
        <v>0</v>
      </c>
      <c r="K30" s="38" t="e">
        <f>IF(J30/I30*100&gt;100,100,J30/I30*100)</f>
        <v>#DIV/0!</v>
      </c>
      <c r="L30" s="113" t="e">
        <f>(K30+K31+K32+K33)/4</f>
        <v>#DIV/0!</v>
      </c>
      <c r="M30" s="61"/>
      <c r="N30" s="40" t="s">
        <v>25</v>
      </c>
      <c r="O30" s="104">
        <f>IFERROR((L30+L34)/2,0)</f>
        <v>0</v>
      </c>
      <c r="P30" s="100">
        <f>IF(O30=0,0,1)</f>
        <v>0</v>
      </c>
      <c r="Q30" s="97"/>
      <c r="R30" s="91"/>
    </row>
    <row r="31" spans="1:18" ht="30" customHeight="1" x14ac:dyDescent="0.25">
      <c r="A31" s="125"/>
      <c r="B31" s="128"/>
      <c r="C31" s="134"/>
      <c r="D31" s="116"/>
      <c r="E31" s="116"/>
      <c r="F31" s="16" t="s">
        <v>22</v>
      </c>
      <c r="G31" s="16" t="s">
        <v>42</v>
      </c>
      <c r="H31" s="11" t="s">
        <v>24</v>
      </c>
      <c r="I31" s="57">
        <v>90</v>
      </c>
      <c r="J31" s="57"/>
      <c r="K31" s="42">
        <f t="shared" si="0"/>
        <v>0</v>
      </c>
      <c r="L31" s="114"/>
      <c r="M31" s="62"/>
      <c r="N31" s="44" t="s">
        <v>30</v>
      </c>
      <c r="O31" s="105"/>
      <c r="P31" s="100"/>
      <c r="Q31" s="97"/>
      <c r="R31" s="91"/>
    </row>
    <row r="32" spans="1:18" ht="30" customHeight="1" x14ac:dyDescent="0.25">
      <c r="A32" s="125"/>
      <c r="B32" s="128"/>
      <c r="C32" s="134"/>
      <c r="D32" s="116"/>
      <c r="E32" s="116"/>
      <c r="F32" s="16" t="s">
        <v>22</v>
      </c>
      <c r="G32" s="16" t="s">
        <v>43</v>
      </c>
      <c r="H32" s="11" t="s">
        <v>24</v>
      </c>
      <c r="I32" s="57">
        <v>90</v>
      </c>
      <c r="J32" s="57"/>
      <c r="K32" s="42">
        <f t="shared" si="0"/>
        <v>0</v>
      </c>
      <c r="L32" s="114"/>
      <c r="M32" s="62"/>
      <c r="N32" s="44" t="s">
        <v>32</v>
      </c>
      <c r="O32" s="105"/>
      <c r="P32" s="100"/>
      <c r="Q32" s="97"/>
      <c r="R32" s="91"/>
    </row>
    <row r="33" spans="1:18" ht="30" customHeight="1" x14ac:dyDescent="0.25">
      <c r="A33" s="125"/>
      <c r="B33" s="128"/>
      <c r="C33" s="134"/>
      <c r="D33" s="116"/>
      <c r="E33" s="116"/>
      <c r="F33" s="16" t="s">
        <v>22</v>
      </c>
      <c r="G33" s="16" t="s">
        <v>44</v>
      </c>
      <c r="H33" s="11" t="s">
        <v>24</v>
      </c>
      <c r="I33" s="57">
        <v>95</v>
      </c>
      <c r="J33" s="57"/>
      <c r="K33" s="42">
        <f t="shared" si="0"/>
        <v>0</v>
      </c>
      <c r="L33" s="114"/>
      <c r="M33" s="62"/>
      <c r="N33" s="44" t="s">
        <v>34</v>
      </c>
      <c r="O33" s="105"/>
      <c r="P33" s="100"/>
      <c r="Q33" s="97"/>
      <c r="R33" s="91"/>
    </row>
    <row r="34" spans="1:18" ht="30" customHeight="1" x14ac:dyDescent="0.25">
      <c r="A34" s="125"/>
      <c r="B34" s="128"/>
      <c r="C34" s="135"/>
      <c r="D34" s="117"/>
      <c r="E34" s="117"/>
      <c r="F34" s="18" t="s">
        <v>36</v>
      </c>
      <c r="G34" s="18" t="s">
        <v>37</v>
      </c>
      <c r="H34" s="17" t="s">
        <v>38</v>
      </c>
      <c r="I34" s="59"/>
      <c r="J34" s="59"/>
      <c r="K34" s="52" t="e">
        <f>IF(J34/I34*100&gt;110,110,J34/I34*100)</f>
        <v>#DIV/0!</v>
      </c>
      <c r="L34" s="47" t="e">
        <f>(K34)</f>
        <v>#DIV/0!</v>
      </c>
      <c r="M34" s="63"/>
      <c r="N34" s="49" t="s">
        <v>25</v>
      </c>
      <c r="O34" s="106"/>
      <c r="P34" s="100"/>
      <c r="Q34" s="97"/>
      <c r="R34" s="91"/>
    </row>
    <row r="35" spans="1:18" ht="51" customHeight="1" x14ac:dyDescent="0.25">
      <c r="A35" s="125"/>
      <c r="B35" s="128"/>
      <c r="C35" s="19" t="s">
        <v>52</v>
      </c>
      <c r="D35" s="115" t="s">
        <v>53</v>
      </c>
      <c r="E35" s="115" t="s">
        <v>21</v>
      </c>
      <c r="F35" s="15" t="s">
        <v>22</v>
      </c>
      <c r="G35" s="15" t="s">
        <v>23</v>
      </c>
      <c r="H35" s="14" t="s">
        <v>24</v>
      </c>
      <c r="I35" s="64">
        <f>I41/I49*100</f>
        <v>0</v>
      </c>
      <c r="J35" s="64">
        <f>J41/J49*100</f>
        <v>0</v>
      </c>
      <c r="K35" s="38" t="e">
        <f>IF(J35/I35*100&gt;100,100,J35/I35*100)</f>
        <v>#DIV/0!</v>
      </c>
      <c r="L35" s="101" t="e">
        <f>(K35+K36+K37+K38+K39+K40)/6</f>
        <v>#DIV/0!</v>
      </c>
      <c r="M35" s="65"/>
      <c r="N35" s="40" t="s">
        <v>25</v>
      </c>
      <c r="O35" s="110">
        <f>IFERROR((L35+L41)/2,0)</f>
        <v>0</v>
      </c>
      <c r="P35" s="93">
        <f>IF(O35=0,0,1)</f>
        <v>0</v>
      </c>
      <c r="Q35" s="98">
        <f>IFERROR((O35+O42)/(P35+P42),0)</f>
        <v>0</v>
      </c>
      <c r="R35" s="91"/>
    </row>
    <row r="36" spans="1:18" ht="37.5" customHeight="1" x14ac:dyDescent="0.25">
      <c r="A36" s="125"/>
      <c r="B36" s="128"/>
      <c r="C36" s="20"/>
      <c r="D36" s="116"/>
      <c r="E36" s="116"/>
      <c r="F36" s="16" t="s">
        <v>22</v>
      </c>
      <c r="G36" s="16" t="s">
        <v>26</v>
      </c>
      <c r="H36" s="11" t="s">
        <v>27</v>
      </c>
      <c r="I36" s="66">
        <v>0</v>
      </c>
      <c r="J36" s="66"/>
      <c r="K36" s="42">
        <f>IF(J36=0,100,IF(J36&gt;5,89,90))</f>
        <v>100</v>
      </c>
      <c r="L36" s="102"/>
      <c r="M36" s="67"/>
      <c r="N36" s="44" t="s">
        <v>28</v>
      </c>
      <c r="O36" s="111"/>
      <c r="P36" s="94"/>
      <c r="Q36" s="98"/>
      <c r="R36" s="91"/>
    </row>
    <row r="37" spans="1:18" ht="30" customHeight="1" x14ac:dyDescent="0.25">
      <c r="A37" s="125"/>
      <c r="B37" s="128"/>
      <c r="C37" s="20"/>
      <c r="D37" s="116"/>
      <c r="E37" s="116"/>
      <c r="F37" s="16" t="s">
        <v>22</v>
      </c>
      <c r="G37" s="22" t="s">
        <v>29</v>
      </c>
      <c r="H37" s="11" t="s">
        <v>24</v>
      </c>
      <c r="I37" s="66">
        <v>0</v>
      </c>
      <c r="J37" s="66"/>
      <c r="K37" s="42" t="e">
        <f>IF(J37/I37*100&gt;100,100,J37/I37*100)</f>
        <v>#DIV/0!</v>
      </c>
      <c r="L37" s="102"/>
      <c r="M37" s="67"/>
      <c r="N37" s="44" t="s">
        <v>30</v>
      </c>
      <c r="O37" s="111"/>
      <c r="P37" s="94"/>
      <c r="Q37" s="98"/>
      <c r="R37" s="91"/>
    </row>
    <row r="38" spans="1:18" ht="30" customHeight="1" x14ac:dyDescent="0.25">
      <c r="A38" s="125"/>
      <c r="B38" s="128"/>
      <c r="C38" s="20"/>
      <c r="D38" s="116"/>
      <c r="E38" s="116"/>
      <c r="F38" s="16" t="s">
        <v>22</v>
      </c>
      <c r="G38" s="16" t="s">
        <v>31</v>
      </c>
      <c r="H38" s="11" t="s">
        <v>24</v>
      </c>
      <c r="I38" s="66">
        <v>0</v>
      </c>
      <c r="J38" s="66"/>
      <c r="K38" s="68" t="e">
        <f>IF(J38/I38*100&gt;100,100,J38/I38*100)</f>
        <v>#DIV/0!</v>
      </c>
      <c r="L38" s="102"/>
      <c r="M38" s="67"/>
      <c r="N38" s="44" t="s">
        <v>32</v>
      </c>
      <c r="O38" s="111"/>
      <c r="P38" s="94"/>
      <c r="Q38" s="98"/>
      <c r="R38" s="91"/>
    </row>
    <row r="39" spans="1:18" ht="30" customHeight="1" x14ac:dyDescent="0.25">
      <c r="A39" s="125"/>
      <c r="B39" s="128"/>
      <c r="C39" s="20"/>
      <c r="D39" s="116"/>
      <c r="E39" s="116"/>
      <c r="F39" s="16" t="s">
        <v>22</v>
      </c>
      <c r="G39" s="16" t="s">
        <v>33</v>
      </c>
      <c r="H39" s="11" t="s">
        <v>24</v>
      </c>
      <c r="I39" s="66">
        <v>0</v>
      </c>
      <c r="J39" s="66"/>
      <c r="K39" s="42" t="e">
        <f>IF(J39/I39*100&gt;100,100,J39/I39*100)</f>
        <v>#DIV/0!</v>
      </c>
      <c r="L39" s="102"/>
      <c r="M39" s="67"/>
      <c r="N39" s="44" t="s">
        <v>34</v>
      </c>
      <c r="O39" s="111"/>
      <c r="P39" s="94"/>
      <c r="Q39" s="98"/>
      <c r="R39" s="91"/>
    </row>
    <row r="40" spans="1:18" ht="30" customHeight="1" x14ac:dyDescent="0.25">
      <c r="A40" s="125"/>
      <c r="B40" s="128"/>
      <c r="C40" s="20"/>
      <c r="D40" s="116"/>
      <c r="E40" s="116"/>
      <c r="F40" s="16" t="s">
        <v>22</v>
      </c>
      <c r="G40" s="16" t="s">
        <v>35</v>
      </c>
      <c r="H40" s="11" t="s">
        <v>24</v>
      </c>
      <c r="I40" s="66">
        <v>0</v>
      </c>
      <c r="J40" s="66"/>
      <c r="K40" s="42" t="e">
        <f>IF(J40/I40*100&gt;100,100,J40/I40*100)</f>
        <v>#DIV/0!</v>
      </c>
      <c r="L40" s="103"/>
      <c r="M40" s="67"/>
      <c r="N40" s="44" t="s">
        <v>34</v>
      </c>
      <c r="O40" s="111"/>
      <c r="P40" s="94"/>
      <c r="Q40" s="98"/>
      <c r="R40" s="91"/>
    </row>
    <row r="41" spans="1:18" ht="30" customHeight="1" x14ac:dyDescent="0.25">
      <c r="A41" s="125"/>
      <c r="B41" s="128"/>
      <c r="C41" s="21"/>
      <c r="D41" s="117"/>
      <c r="E41" s="117"/>
      <c r="F41" s="18" t="s">
        <v>36</v>
      </c>
      <c r="G41" s="18" t="s">
        <v>37</v>
      </c>
      <c r="H41" s="17" t="s">
        <v>38</v>
      </c>
      <c r="I41" s="69"/>
      <c r="J41" s="69"/>
      <c r="K41" s="46" t="e">
        <f>IF(J41/I41*100&gt;110,110,J41/I41*100)</f>
        <v>#DIV/0!</v>
      </c>
      <c r="L41" s="47" t="e">
        <f>(K41)</f>
        <v>#DIV/0!</v>
      </c>
      <c r="M41" s="70"/>
      <c r="N41" s="49" t="s">
        <v>25</v>
      </c>
      <c r="O41" s="112"/>
      <c r="P41" s="95"/>
      <c r="Q41" s="98"/>
      <c r="R41" s="91"/>
    </row>
    <row r="42" spans="1:18" ht="54.75" customHeight="1" x14ac:dyDescent="0.25">
      <c r="A42" s="125"/>
      <c r="B42" s="128"/>
      <c r="C42" s="19" t="s">
        <v>54</v>
      </c>
      <c r="D42" s="115" t="s">
        <v>53</v>
      </c>
      <c r="E42" s="115" t="s">
        <v>21</v>
      </c>
      <c r="F42" s="15" t="s">
        <v>22</v>
      </c>
      <c r="G42" s="15" t="s">
        <v>23</v>
      </c>
      <c r="H42" s="14" t="s">
        <v>24</v>
      </c>
      <c r="I42" s="64">
        <f>I48/I49*100</f>
        <v>0</v>
      </c>
      <c r="J42" s="71">
        <f>J48/J49*100</f>
        <v>0</v>
      </c>
      <c r="K42" s="38" t="e">
        <f>IF(J42/I42*100&gt;100,100,J42/I42*100)</f>
        <v>#DIV/0!</v>
      </c>
      <c r="L42" s="101" t="e">
        <f>(K42+K43+K44+K45+K46+K47)/6</f>
        <v>#DIV/0!</v>
      </c>
      <c r="M42" s="65"/>
      <c r="N42" s="40" t="s">
        <v>25</v>
      </c>
      <c r="O42" s="110">
        <f>IFERROR((L42+L48)/2,0)</f>
        <v>0</v>
      </c>
      <c r="P42" s="93">
        <f>IF(O42=0,0,1)</f>
        <v>0</v>
      </c>
      <c r="Q42" s="98"/>
      <c r="R42" s="91"/>
    </row>
    <row r="43" spans="1:18" ht="39" customHeight="1" x14ac:dyDescent="0.25">
      <c r="A43" s="125"/>
      <c r="B43" s="128"/>
      <c r="C43" s="20"/>
      <c r="D43" s="116"/>
      <c r="E43" s="116"/>
      <c r="F43" s="16" t="s">
        <v>22</v>
      </c>
      <c r="G43" s="16" t="s">
        <v>26</v>
      </c>
      <c r="H43" s="11" t="s">
        <v>27</v>
      </c>
      <c r="I43" s="66">
        <v>0</v>
      </c>
      <c r="J43" s="66"/>
      <c r="K43" s="42">
        <f>IF(J43=0,100,IF(J43&gt;5,89,90))</f>
        <v>100</v>
      </c>
      <c r="L43" s="102"/>
      <c r="M43" s="67"/>
      <c r="N43" s="44" t="s">
        <v>28</v>
      </c>
      <c r="O43" s="111"/>
      <c r="P43" s="94"/>
      <c r="Q43" s="98"/>
      <c r="R43" s="91"/>
    </row>
    <row r="44" spans="1:18" ht="30" customHeight="1" x14ac:dyDescent="0.25">
      <c r="A44" s="125"/>
      <c r="B44" s="128"/>
      <c r="C44" s="20"/>
      <c r="D44" s="116"/>
      <c r="E44" s="116"/>
      <c r="F44" s="16" t="s">
        <v>22</v>
      </c>
      <c r="G44" s="22" t="s">
        <v>29</v>
      </c>
      <c r="H44" s="11" t="s">
        <v>24</v>
      </c>
      <c r="I44" s="66">
        <v>90</v>
      </c>
      <c r="J44" s="66"/>
      <c r="K44" s="42">
        <f>IF(J44/I44*100&gt;100,100,J44/I44*100)</f>
        <v>0</v>
      </c>
      <c r="L44" s="102"/>
      <c r="M44" s="67"/>
      <c r="N44" s="44" t="s">
        <v>30</v>
      </c>
      <c r="O44" s="111"/>
      <c r="P44" s="94"/>
      <c r="Q44" s="98"/>
      <c r="R44" s="91"/>
    </row>
    <row r="45" spans="1:18" ht="30" customHeight="1" x14ac:dyDescent="0.25">
      <c r="A45" s="125"/>
      <c r="B45" s="128"/>
      <c r="C45" s="20"/>
      <c r="D45" s="116"/>
      <c r="E45" s="116"/>
      <c r="F45" s="16" t="s">
        <v>22</v>
      </c>
      <c r="G45" s="16" t="s">
        <v>31</v>
      </c>
      <c r="H45" s="11" t="s">
        <v>24</v>
      </c>
      <c r="I45" s="66">
        <v>90</v>
      </c>
      <c r="J45" s="66"/>
      <c r="K45" s="68">
        <f>IF(J45/I45*100&gt;100,100,J45/I45*100)</f>
        <v>0</v>
      </c>
      <c r="L45" s="102"/>
      <c r="M45" s="67"/>
      <c r="N45" s="44" t="s">
        <v>32</v>
      </c>
      <c r="O45" s="111"/>
      <c r="P45" s="94"/>
      <c r="Q45" s="98"/>
      <c r="R45" s="91"/>
    </row>
    <row r="46" spans="1:18" ht="30" customHeight="1" x14ac:dyDescent="0.25">
      <c r="A46" s="125"/>
      <c r="B46" s="128"/>
      <c r="C46" s="20"/>
      <c r="D46" s="116"/>
      <c r="E46" s="116"/>
      <c r="F46" s="16" t="s">
        <v>22</v>
      </c>
      <c r="G46" s="16" t="s">
        <v>33</v>
      </c>
      <c r="H46" s="11" t="s">
        <v>24</v>
      </c>
      <c r="I46" s="66">
        <v>70</v>
      </c>
      <c r="J46" s="66"/>
      <c r="K46" s="42">
        <f>IF(J46/I46*100&gt;100,100,J46/I46*100)</f>
        <v>0</v>
      </c>
      <c r="L46" s="102"/>
      <c r="M46" s="67"/>
      <c r="N46" s="44" t="s">
        <v>34</v>
      </c>
      <c r="O46" s="111"/>
      <c r="P46" s="94"/>
      <c r="Q46" s="98"/>
      <c r="R46" s="91"/>
    </row>
    <row r="47" spans="1:18" ht="30" customHeight="1" x14ac:dyDescent="0.25">
      <c r="A47" s="125"/>
      <c r="B47" s="128"/>
      <c r="C47" s="20"/>
      <c r="D47" s="116"/>
      <c r="E47" s="116"/>
      <c r="F47" s="16" t="s">
        <v>22</v>
      </c>
      <c r="G47" s="16" t="s">
        <v>35</v>
      </c>
      <c r="H47" s="11" t="s">
        <v>24</v>
      </c>
      <c r="I47" s="66">
        <v>95</v>
      </c>
      <c r="J47" s="66"/>
      <c r="K47" s="42">
        <f>IF(J47/I47*100&gt;100,100,J47/I47*100)</f>
        <v>0</v>
      </c>
      <c r="L47" s="103"/>
      <c r="M47" s="67"/>
      <c r="N47" s="44" t="s">
        <v>34</v>
      </c>
      <c r="O47" s="111"/>
      <c r="P47" s="94"/>
      <c r="Q47" s="98"/>
      <c r="R47" s="91"/>
    </row>
    <row r="48" spans="1:18" ht="30" customHeight="1" x14ac:dyDescent="0.25">
      <c r="A48" s="125"/>
      <c r="B48" s="128"/>
      <c r="C48" s="21"/>
      <c r="D48" s="117"/>
      <c r="E48" s="117"/>
      <c r="F48" s="18" t="s">
        <v>36</v>
      </c>
      <c r="G48" s="23" t="s">
        <v>37</v>
      </c>
      <c r="H48" s="13" t="s">
        <v>38</v>
      </c>
      <c r="I48" s="72"/>
      <c r="J48" s="72"/>
      <c r="K48" s="73" t="e">
        <f>IF(J48/I48*100&gt;110,110,J48/I48*100)</f>
        <v>#DIV/0!</v>
      </c>
      <c r="L48" s="74" t="e">
        <f>(K48)</f>
        <v>#DIV/0!</v>
      </c>
      <c r="M48" s="75"/>
      <c r="N48" s="76" t="s">
        <v>25</v>
      </c>
      <c r="O48" s="111"/>
      <c r="P48" s="94"/>
      <c r="Q48" s="99"/>
      <c r="R48" s="92"/>
    </row>
    <row r="49" spans="1:18" ht="15" x14ac:dyDescent="0.25">
      <c r="A49" s="126"/>
      <c r="B49" s="129"/>
      <c r="C49" s="123" t="s">
        <v>55</v>
      </c>
      <c r="D49" s="123"/>
      <c r="E49" s="123"/>
      <c r="F49" s="123"/>
      <c r="G49" s="16" t="s">
        <v>56</v>
      </c>
      <c r="H49" s="11" t="s">
        <v>38</v>
      </c>
      <c r="I49" s="77">
        <f>I48+I41+I34+I29+I24+I19+I12</f>
        <v>2050</v>
      </c>
      <c r="J49" s="77">
        <f>J48+J41+J34+J29+J24+J19+J12</f>
        <v>823</v>
      </c>
      <c r="K49" s="68">
        <f>IF(J49/I49*100&gt;110,110,J49/I49*100)</f>
        <v>40.146341463414636</v>
      </c>
      <c r="L49" s="78"/>
      <c r="M49" s="78"/>
      <c r="N49" s="78"/>
      <c r="O49" s="78"/>
      <c r="P49" s="78"/>
      <c r="Q49" s="78"/>
      <c r="R49" s="90"/>
    </row>
    <row r="51" spans="1:18" s="3" customFormat="1" ht="37.5" x14ac:dyDescent="0.25">
      <c r="A51" s="24" t="s">
        <v>57</v>
      </c>
      <c r="B51" s="24"/>
      <c r="C51" s="24"/>
      <c r="D51" s="24"/>
      <c r="E51" s="24"/>
      <c r="F51" s="24"/>
      <c r="G51" s="24"/>
      <c r="H51" s="24"/>
      <c r="I51" s="24"/>
      <c r="J51" s="24"/>
      <c r="K51" s="79"/>
      <c r="L51" s="80"/>
      <c r="M51" s="81"/>
      <c r="N51" s="82" t="s">
        <v>58</v>
      </c>
      <c r="P51" s="83"/>
    </row>
    <row r="52" spans="1:18" x14ac:dyDescent="0.25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84"/>
      <c r="L52" s="85"/>
      <c r="M52" s="86"/>
      <c r="N52" s="87" t="s">
        <v>59</v>
      </c>
    </row>
    <row r="53" spans="1:18" x14ac:dyDescent="0.25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84"/>
      <c r="L53" s="85"/>
      <c r="M53" s="88" t="s">
        <v>60</v>
      </c>
      <c r="N53" s="26"/>
    </row>
  </sheetData>
  <sheetProtection sheet="1" objects="1" scenarios="1" selectLockedCells="1"/>
  <mergeCells count="49">
    <mergeCell ref="G1:O1"/>
    <mergeCell ref="E2:L2"/>
    <mergeCell ref="C49:F49"/>
    <mergeCell ref="A6:A49"/>
    <mergeCell ref="B6:B49"/>
    <mergeCell ref="C6:C12"/>
    <mergeCell ref="C13:C19"/>
    <mergeCell ref="C20:C24"/>
    <mergeCell ref="C25:C29"/>
    <mergeCell ref="C30:C34"/>
    <mergeCell ref="D6:D12"/>
    <mergeCell ref="D13:D19"/>
    <mergeCell ref="D20:D24"/>
    <mergeCell ref="D25:D29"/>
    <mergeCell ref="D30:D34"/>
    <mergeCell ref="D35:D41"/>
    <mergeCell ref="D42:D48"/>
    <mergeCell ref="E6:E12"/>
    <mergeCell ref="E13:E19"/>
    <mergeCell ref="E20:E24"/>
    <mergeCell ref="E25:E29"/>
    <mergeCell ref="E30:E34"/>
    <mergeCell ref="E35:E41"/>
    <mergeCell ref="E42:E48"/>
    <mergeCell ref="L35:L40"/>
    <mergeCell ref="L42:L47"/>
    <mergeCell ref="O6:O12"/>
    <mergeCell ref="O13:O19"/>
    <mergeCell ref="O20:O24"/>
    <mergeCell ref="O25:O29"/>
    <mergeCell ref="O30:O34"/>
    <mergeCell ref="O35:O41"/>
    <mergeCell ref="O42:O48"/>
    <mergeCell ref="L6:L11"/>
    <mergeCell ref="L13:L18"/>
    <mergeCell ref="L20:L23"/>
    <mergeCell ref="L25:L28"/>
    <mergeCell ref="L30:L33"/>
    <mergeCell ref="R6:R48"/>
    <mergeCell ref="P35:P41"/>
    <mergeCell ref="P42:P48"/>
    <mergeCell ref="Q6:Q19"/>
    <mergeCell ref="Q20:Q34"/>
    <mergeCell ref="Q35:Q48"/>
    <mergeCell ref="P6:P12"/>
    <mergeCell ref="P13:P19"/>
    <mergeCell ref="P20:P24"/>
    <mergeCell ref="P25:P29"/>
    <mergeCell ref="P30:P34"/>
  </mergeCells>
  <pageMargins left="0.70866141732283505" right="0.70866141732283505" top="0.74803149606299202" bottom="0.74803149606299202" header="0.31496062992126" footer="0.31496062992126"/>
  <pageSetup paperSize="9" scale="43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Булаш Татьяна Федоровна</dc:creator>
  <cp:lastModifiedBy>User</cp:lastModifiedBy>
  <cp:lastPrinted>2024-01-09T04:12:00Z</cp:lastPrinted>
  <dcterms:created xsi:type="dcterms:W3CDTF">2023-09-29T08:11:00Z</dcterms:created>
  <dcterms:modified xsi:type="dcterms:W3CDTF">2024-04-10T10:54:58Z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87FA06E15D7243EBBC9DB67B12C0A20C_13</vt:lpwstr>
  </property>
  <property fmtid="{D5CDD505-2E9C-101B-9397-08002B2CF9AE}" pid="3" name="KSOProductBuildVer">
    <vt:lpwstr>1049-12.2.0.13359</vt:lpwstr>
  </property>
</Properties>
</file>